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12040008-FC78-466F-8DA2-411AA9CC50B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Planilha!$A$1:$J$358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0" i="17" l="1"/>
  <c r="I14" i="17"/>
  <c r="I33" i="17"/>
  <c r="I233" i="17"/>
  <c r="I263" i="17"/>
  <c r="I277" i="17"/>
  <c r="I291" i="17"/>
  <c r="I295" i="17" s="1"/>
  <c r="I293" i="17" l="1"/>
  <c r="I294" i="17" s="1"/>
  <c r="I289" i="17"/>
  <c r="I287" i="17"/>
  <c r="I286" i="17"/>
  <c r="I285" i="17"/>
  <c r="I283" i="17"/>
  <c r="I282" i="17"/>
  <c r="I281" i="17"/>
  <c r="I280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2" i="17"/>
  <c r="I261" i="17"/>
  <c r="I260" i="17"/>
  <c r="I258" i="17"/>
  <c r="I257" i="17"/>
  <c r="I256" i="17"/>
  <c r="I255" i="17"/>
  <c r="I254" i="17"/>
  <c r="I253" i="17"/>
  <c r="I251" i="17"/>
  <c r="I250" i="17"/>
  <c r="I249" i="17"/>
  <c r="I248" i="17"/>
  <c r="I246" i="17"/>
  <c r="I245" i="17"/>
  <c r="I244" i="17"/>
  <c r="I242" i="17"/>
  <c r="I241" i="17"/>
  <c r="I240" i="17"/>
  <c r="I239" i="17"/>
  <c r="I238" i="17"/>
  <c r="I236" i="17"/>
  <c r="I232" i="17"/>
  <c r="I231" i="17"/>
  <c r="I230" i="17"/>
  <c r="I228" i="17"/>
  <c r="I227" i="17"/>
  <c r="I226" i="17"/>
  <c r="I225" i="17"/>
  <c r="I224" i="17"/>
  <c r="I220" i="17"/>
  <c r="I218" i="17"/>
  <c r="I214" i="17"/>
  <c r="I212" i="17"/>
  <c r="I210" i="17"/>
  <c r="I206" i="17"/>
  <c r="I204" i="17"/>
  <c r="I203" i="17"/>
  <c r="I202" i="17"/>
  <c r="I201" i="17"/>
  <c r="I200" i="17"/>
  <c r="I196" i="17"/>
  <c r="I194" i="17"/>
  <c r="I193" i="17"/>
  <c r="I192" i="17"/>
  <c r="I188" i="17"/>
  <c r="I187" i="17"/>
  <c r="I186" i="17"/>
  <c r="I184" i="17"/>
  <c r="I183" i="17"/>
  <c r="I182" i="17"/>
  <c r="I180" i="17"/>
  <c r="I179" i="17"/>
  <c r="I178" i="17"/>
  <c r="I177" i="17"/>
  <c r="I176" i="17"/>
  <c r="I172" i="17"/>
  <c r="I170" i="17"/>
  <c r="I168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13" i="17"/>
  <c r="I12" i="17"/>
  <c r="I11" i="17"/>
  <c r="I10" i="17"/>
  <c r="I20" i="17" l="1"/>
  <c r="I207" i="17"/>
  <c r="I197" i="17"/>
  <c r="I173" i="17"/>
  <c r="I189" i="17"/>
  <c r="I47" i="17"/>
  <c r="I162" i="17"/>
  <c r="I221" i="17"/>
  <c r="I103" i="17"/>
  <c r="I215" i="17"/>
  <c r="J88" i="17" l="1"/>
  <c r="K44" i="17" l="1"/>
  <c r="J84" i="17" l="1"/>
  <c r="J83" i="17"/>
  <c r="J188" i="17"/>
  <c r="J184" i="17"/>
  <c r="J183" i="17"/>
  <c r="J249" i="17"/>
  <c r="J228" i="17"/>
  <c r="J224" i="17"/>
  <c r="J227" i="17"/>
  <c r="J250" i="17"/>
  <c r="J251" i="17"/>
  <c r="J226" i="17"/>
  <c r="J280" i="17"/>
  <c r="J290" i="17"/>
  <c r="J289" i="17"/>
  <c r="J287" i="17"/>
  <c r="J285" i="17"/>
  <c r="J282" i="17"/>
  <c r="J286" i="17"/>
  <c r="J283" i="17"/>
  <c r="J46" i="17"/>
  <c r="J10" i="17"/>
  <c r="J232" i="17"/>
  <c r="J230" i="17"/>
  <c r="J231" i="17"/>
  <c r="J187" i="17"/>
  <c r="J172" i="17"/>
  <c r="J168" i="17"/>
  <c r="J166" i="17"/>
  <c r="J170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5" i="17"/>
  <c r="J267" i="17"/>
  <c r="J260" i="17"/>
  <c r="J241" i="17"/>
  <c r="J218" i="17"/>
  <c r="J201" i="17"/>
  <c r="J193" i="17"/>
  <c r="J177" i="17"/>
  <c r="J42" i="17"/>
  <c r="J27" i="17"/>
  <c r="J16" i="17"/>
  <c r="J11" i="17"/>
  <c r="J94" i="17"/>
  <c r="J65" i="17"/>
  <c r="J56" i="17"/>
  <c r="J236" i="17"/>
  <c r="J214" i="17"/>
  <c r="J30" i="17"/>
  <c r="J157" i="17"/>
  <c r="J102" i="17"/>
  <c r="J270" i="17"/>
  <c r="J244" i="17"/>
  <c r="J204" i="17"/>
  <c r="J180" i="17"/>
  <c r="J37" i="17"/>
  <c r="J82" i="17"/>
  <c r="J255" i="17"/>
  <c r="J196" i="17"/>
  <c r="J19" i="17"/>
  <c r="J25" i="17"/>
  <c r="J75" i="17"/>
  <c r="J210" i="17"/>
  <c r="J26" i="17"/>
  <c r="J293" i="17"/>
  <c r="J294" i="17" s="1"/>
  <c r="J17" i="17"/>
  <c r="J13" i="17"/>
  <c r="J92" i="17"/>
  <c r="J238" i="17"/>
  <c r="J68" i="17"/>
  <c r="J192" i="17"/>
  <c r="J266" i="17"/>
  <c r="J62" i="17"/>
  <c r="J202" i="17"/>
  <c r="J54" i="17"/>
  <c r="J101" i="17"/>
  <c r="J18" i="17"/>
  <c r="J97" i="17"/>
  <c r="J91" i="17"/>
  <c r="J268" i="17"/>
  <c r="J178" i="17"/>
  <c r="J261" i="17"/>
  <c r="J253" i="17"/>
  <c r="J271" i="17"/>
  <c r="J86" i="17"/>
  <c r="J43" i="17"/>
  <c r="J31" i="17"/>
  <c r="J57" i="17"/>
  <c r="J246" i="17"/>
  <c r="J76" i="17"/>
  <c r="J200" i="17"/>
  <c r="J274" i="17"/>
  <c r="J52" i="17"/>
  <c r="J12" i="17"/>
  <c r="J100" i="17"/>
  <c r="J212" i="17"/>
  <c r="J71" i="17"/>
  <c r="J262" i="17"/>
  <c r="J29" i="17"/>
  <c r="J23" i="17"/>
  <c r="J186" i="17"/>
  <c r="J66" i="17"/>
  <c r="J24" i="17"/>
  <c r="J257" i="17"/>
  <c r="J239" i="17"/>
  <c r="J87" i="17"/>
  <c r="J41" i="17"/>
  <c r="J60" i="17"/>
  <c r="J194" i="17"/>
  <c r="J79" i="17"/>
  <c r="J269" i="17"/>
  <c r="J156" i="17"/>
  <c r="J36" i="17"/>
  <c r="J165" i="17"/>
  <c r="J38" i="17"/>
  <c r="J74" i="17"/>
  <c r="J32" i="17"/>
  <c r="J242" i="17"/>
  <c r="J225" i="17"/>
  <c r="J272" i="17"/>
  <c r="J50" i="17"/>
  <c r="J160" i="17"/>
  <c r="J258" i="17"/>
  <c r="J176" i="17"/>
  <c r="J77" i="17"/>
  <c r="J95" i="17"/>
  <c r="J265" i="17"/>
  <c r="J273" i="17"/>
  <c r="J179" i="17"/>
  <c r="J58" i="17"/>
  <c r="J240" i="17"/>
  <c r="J276" i="17"/>
  <c r="J248" i="17"/>
  <c r="J254" i="17"/>
  <c r="J182" i="17"/>
  <c r="J51" i="17"/>
  <c r="J64" i="17"/>
  <c r="J245" i="17"/>
  <c r="J39" i="17"/>
  <c r="J72" i="17"/>
  <c r="J281" i="17"/>
  <c r="J98" i="17"/>
  <c r="J220" i="17"/>
  <c r="J256" i="17"/>
  <c r="J159" i="17"/>
  <c r="J203" i="17"/>
  <c r="J80" i="17"/>
  <c r="J206" i="17"/>
  <c r="J89" i="17"/>
  <c r="J20" i="17" l="1"/>
  <c r="J14" i="17"/>
  <c r="J47" i="17"/>
  <c r="J33" i="17"/>
  <c r="J173" i="17"/>
  <c r="J162" i="17"/>
  <c r="J197" i="17"/>
  <c r="J189" i="17"/>
  <c r="J207" i="17"/>
  <c r="J215" i="17"/>
  <c r="J221" i="17"/>
  <c r="J233" i="17"/>
  <c r="J263" i="17"/>
  <c r="J277" i="17"/>
  <c r="J291" i="17"/>
  <c r="J103" i="17"/>
  <c r="J295" i="17" l="1"/>
</calcChain>
</file>

<file path=xl/sharedStrings.xml><?xml version="1.0" encoding="utf-8"?>
<sst xmlns="http://schemas.openxmlformats.org/spreadsheetml/2006/main" count="1170" uniqueCount="734">
  <si>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</si>
  <si>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</si>
  <si>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</si>
  <si>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</si>
  <si>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</si>
  <si>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</si>
  <si>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</si>
  <si>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</si>
  <si>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</si>
  <si>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</si>
  <si>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</si>
  <si>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</si>
  <si>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</si>
  <si>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</si>
  <si>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</si>
  <si>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</si>
  <si>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</si>
  <si>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</si>
  <si>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</si>
  <si>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</si>
  <si>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</si>
  <si>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</si>
  <si>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</si>
  <si>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</si>
  <si>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</si>
  <si>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</si>
  <si>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</si>
  <si>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</si>
  <si>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</si>
  <si>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</si>
  <si>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</si>
  <si>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</si>
  <si>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</si>
  <si>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</si>
  <si>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</si>
  <si>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</si>
  <si>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</si>
  <si>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</si>
  <si>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</si>
  <si>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</si>
  <si>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</si>
  <si>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</si>
  <si>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</si>
  <si>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</si>
  <si>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</si>
  <si>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</si>
  <si>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</si>
  <si>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</si>
  <si>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</si>
  <si>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</si>
  <si>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</si>
  <si>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</si>
  <si>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</si>
  <si>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</si>
  <si>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</si>
  <si>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</si>
  <si>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</si>
  <si>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</si>
  <si>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</si>
  <si>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</si>
  <si>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</si>
  <si>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</si>
  <si>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</si>
  <si>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</si>
  <si>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</si>
  <si>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</si>
  <si>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</si>
  <si>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</si>
  <si>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</si>
  <si>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</si>
  <si>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</si>
  <si>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</si>
  <si>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</si>
  <si>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</si>
  <si>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</si>
  <si>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</si>
  <si>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</si>
  <si>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</si>
  <si>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</si>
  <si>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</si>
  <si>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</si>
  <si>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</si>
  <si>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</si>
  <si>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</si>
  <si>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</si>
  <si>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</si>
  <si>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</si>
  <si>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</si>
  <si>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</si>
  <si>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</si>
  <si>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</si>
  <si>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</si>
  <si>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</si>
  <si>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</si>
  <si>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</si>
  <si>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</si>
  <si>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</si>
  <si>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</si>
  <si>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</si>
  <si>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</si>
  <si>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</si>
  <si>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</si>
  <si>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</si>
  <si>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</si>
  <si>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</si>
  <si>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</si>
  <si>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</si>
  <si>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</si>
  <si>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</si>
  <si>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</si>
  <si>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</si>
  <si>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</si>
  <si>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</si>
  <si>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</si>
  <si>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</si>
  <si>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</si>
  <si>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</si>
  <si>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</si>
  <si>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</si>
  <si>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</si>
  <si>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</si>
  <si>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</si>
  <si>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</si>
  <si>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</si>
  <si>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</si>
  <si>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</si>
  <si>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</si>
  <si>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</si>
  <si>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</si>
  <si>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</si>
  <si>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</si>
  <si>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</si>
  <si>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</si>
  <si>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</si>
  <si>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</si>
  <si>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</si>
  <si>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</si>
  <si>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</si>
  <si>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</si>
  <si>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</si>
  <si>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</si>
  <si>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</si>
  <si>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</si>
  <si>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</si>
  <si>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</si>
  <si>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</si>
  <si>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</si>
  <si>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</si>
  <si>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</si>
  <si>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</si>
  <si>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</si>
  <si>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</si>
  <si>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</si>
  <si>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</si>
  <si>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</si>
  <si>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</si>
  <si>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</si>
  <si>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</si>
  <si>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</si>
  <si>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</si>
  <si>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</si>
  <si>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</si>
  <si>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</si>
  <si>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</si>
  <si>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</si>
  <si>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</si>
  <si>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</si>
  <si>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</si>
  <si>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</si>
  <si>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</si>
  <si>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</si>
  <si>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</si>
  <si>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</si>
  <si>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</si>
  <si>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</si>
  <si>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</si>
  <si>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</si>
  <si>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</si>
  <si>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</si>
  <si>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</si>
  <si>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</si>
  <si>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</si>
  <si>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</si>
  <si>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</si>
  <si>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</si>
  <si>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</si>
  <si>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</si>
  <si>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</si>
  <si>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</si>
  <si>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</si>
  <si>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</si>
  <si>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</si>
  <si>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</si>
  <si>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</si>
  <si>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</si>
  <si>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</si>
  <si>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</si>
  <si>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</si>
  <si>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</si>
  <si>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</si>
  <si>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</si>
  <si>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</si>
  <si>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</si>
  <si>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</si>
  <si>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</si>
  <si>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</si>
  <si>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</si>
  <si>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</si>
  <si>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</si>
  <si>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</si>
  <si>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</si>
  <si>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</si>
  <si>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</si>
  <si>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</si>
  <si>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</si>
  <si>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</si>
  <si>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</si>
  <si>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</si>
  <si>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</si>
  <si>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</si>
  <si>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</si>
  <si>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</si>
  <si>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</si>
  <si>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</si>
  <si>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</si>
  <si>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</si>
  <si>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</si>
  <si>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</si>
  <si>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</si>
  <si>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</si>
  <si>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</si>
  <si>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</si>
  <si>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</si>
  <si>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</si>
  <si>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</si>
  <si>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</si>
  <si>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</si>
  <si>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</si>
  <si>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</si>
  <si>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</si>
  <si>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</si>
  <si>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</si>
  <si>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</si>
  <si>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</si>
  <si>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</si>
  <si>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</si>
  <si>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</si>
  <si>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</si>
  <si>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</si>
  <si>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</si>
  <si>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</si>
  <si>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</si>
  <si>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</si>
  <si>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</si>
  <si>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</si>
  <si>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</si>
  <si>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</si>
  <si>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</si>
  <si>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</si>
  <si>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</si>
  <si>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</si>
  <si>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</si>
  <si>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</si>
  <si>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</si>
  <si>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</si>
  <si>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</si>
  <si>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</si>
  <si>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</si>
  <si>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</si>
  <si>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</si>
  <si>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</si>
  <si>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</si>
  <si>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</si>
  <si>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</si>
  <si>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</si>
  <si>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</si>
  <si>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</si>
  <si>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</si>
  <si>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</si>
  <si>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</si>
  <si>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</si>
  <si>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</si>
  <si>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</si>
  <si>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</si>
  <si>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</si>
  <si>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</si>
  <si>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</si>
  <si>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</si>
  <si>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</si>
  <si>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</si>
  <si>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</si>
  <si>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</si>
  <si>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</si>
  <si>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</si>
  <si>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</si>
  <si>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</si>
  <si>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</si>
  <si>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</si>
  <si>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</si>
  <si>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</si>
  <si>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</si>
  <si>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</si>
  <si>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</si>
  <si>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</si>
  <si>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</si>
  <si>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</si>
  <si>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</si>
  <si>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</si>
  <si>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</si>
  <si>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</si>
  <si>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</si>
  <si>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</si>
  <si>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</si>
  <si>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</si>
  <si>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</si>
  <si>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</si>
  <si>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</si>
  <si>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</si>
  <si>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</si>
  <si>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</si>
  <si>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</si>
  <si>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</si>
  <si>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</si>
  <si>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</si>
  <si>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</si>
  <si>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</si>
  <si>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</si>
  <si>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</si>
  <si>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</si>
  <si>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</si>
  <si>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</si>
  <si>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</si>
  <si>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</si>
  <si>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</si>
  <si>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</si>
  <si>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</si>
  <si>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</si>
  <si>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</si>
  <si>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</si>
  <si>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</si>
  <si>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</si>
  <si>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</si>
  <si>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</si>
  <si>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</si>
  <si>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</si>
  <si>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</si>
  <si>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</si>
  <si>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</si>
  <si>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</si>
  <si>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</si>
  <si>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</si>
  <si>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</si>
  <si>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</si>
  <si>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</si>
  <si>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</si>
  <si>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</si>
  <si>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</si>
  <si>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</si>
  <si>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</si>
  <si>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</si>
  <si>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</si>
  <si>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</si>
  <si>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</si>
  <si>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</si>
  <si>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</si>
  <si>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</si>
  <si>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</si>
  <si>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</si>
  <si>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</si>
  <si>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</si>
  <si>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</si>
  <si>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</si>
  <si>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</si>
  <si>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</si>
  <si>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</si>
  <si>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</si>
  <si>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</si>
  <si>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</si>
  <si>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</si>
  <si>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</si>
  <si>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</si>
  <si>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</si>
  <si>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</si>
  <si>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</si>
  <si>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</si>
  <si>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</si>
  <si>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</si>
  <si>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</si>
  <si>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</si>
  <si>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</si>
  <si>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</si>
  <si>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</si>
  <si>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</si>
  <si>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</si>
  <si>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</si>
  <si>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</si>
  <si>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</si>
  <si>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</si>
  <si>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</si>
  <si>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</si>
  <si>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</si>
  <si>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</si>
  <si>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</si>
  <si>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</si>
  <si>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</si>
  <si>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</si>
  <si>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</si>
  <si>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</si>
  <si>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</si>
  <si>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</si>
  <si>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</si>
  <si>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</si>
  <si>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>OBRA: CONCLUSÃO DE CONSTRUÇÃO DE ESCOLA DE 04 SALAS DE AULA PADRÃO FNDE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</si>
  <si>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</si>
  <si>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</si>
  <si>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</si>
  <si>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</si>
  <si>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</si>
  <si>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</si>
  <si>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</si>
  <si>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</si>
  <si>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</si>
  <si>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</si>
  <si>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</si>
  <si>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</si>
  <si>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</si>
  <si>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</si>
  <si>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</si>
  <si>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</si>
  <si>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</si>
  <si>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</si>
  <si>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</si>
  <si>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</si>
  <si>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</si>
  <si>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</si>
  <si>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</si>
  <si>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</si>
  <si>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</si>
  <si>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</si>
  <si>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</si>
  <si>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</si>
  <si>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</si>
  <si>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</si>
  <si>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</si>
  <si>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</si>
  <si>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</si>
  <si>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</si>
  <si>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</si>
  <si>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</si>
  <si>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</si>
  <si>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</si>
  <si>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</si>
  <si>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</si>
  <si>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</si>
  <si>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</si>
  <si>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</si>
  <si>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</si>
  <si>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</si>
  <si>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</si>
  <si>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</si>
  <si>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</si>
  <si>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</si>
  <si>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</si>
  <si>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</si>
  <si>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</si>
  <si>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</si>
  <si>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</si>
  <si>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</si>
  <si>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</si>
  <si>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</si>
  <si>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</si>
  <si>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</si>
  <si>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</si>
  <si>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</si>
  <si>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</si>
  <si>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</si>
  <si>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</si>
  <si>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</si>
  <si>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</si>
  <si>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</si>
  <si>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</si>
  <si>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</si>
  <si>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</si>
  <si>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</si>
  <si>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</si>
  <si>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</si>
  <si>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</si>
  <si>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</si>
  <si>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</si>
  <si>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</si>
  <si>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</si>
  <si>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</si>
  <si>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</si>
  <si>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</si>
  <si>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</si>
  <si>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</si>
  <si>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</si>
  <si>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</si>
  <si>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</si>
  <si>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</si>
  <si>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</si>
  <si>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</si>
  <si>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</si>
  <si>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</si>
  <si>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</si>
  <si>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</si>
  <si>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</si>
  <si>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</si>
  <si>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</si>
  <si>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</si>
  <si>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</si>
  <si>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</si>
  <si>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</si>
  <si>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</si>
  <si>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</si>
  <si>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</si>
  <si>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</si>
  <si>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</si>
  <si>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</si>
  <si>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</si>
  <si>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</si>
  <si>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</si>
  <si>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</si>
  <si>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</si>
  <si>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</si>
  <si>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</si>
  <si>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</si>
  <si>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</si>
  <si>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</si>
  <si>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</si>
  <si>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</si>
  <si>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</si>
  <si>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</si>
  <si>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</si>
  <si>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</si>
  <si>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</si>
  <si>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</si>
  <si>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</si>
  <si>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</si>
  <si>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</si>
  <si>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</si>
  <si>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</si>
  <si>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</si>
  <si>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</si>
  <si>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</si>
  <si>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</si>
  <si>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</si>
  <si>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</si>
  <si>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</si>
  <si>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</si>
  <si>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</si>
  <si>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</si>
  <si>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</si>
  <si>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</si>
  <si>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</si>
  <si>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</si>
  <si>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</si>
  <si>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</si>
  <si>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</si>
  <si>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</si>
  <si>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</si>
  <si>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</si>
  <si>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</si>
  <si>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</si>
  <si>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</si>
  <si>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</si>
  <si>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</si>
  <si>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</si>
  <si>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</si>
  <si>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</si>
  <si>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</si>
  <si>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</si>
  <si>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</si>
  <si>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</si>
  <si>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</si>
  <si>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</si>
  <si>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</si>
  <si>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</si>
  <si>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</si>
  <si>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</si>
  <si>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</si>
  <si>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</si>
  <si>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</si>
  <si>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</si>
  <si>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</si>
  <si>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</si>
  <si>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7.1.2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</si>
  <si>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</si>
  <si>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</si>
  <si>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</si>
  <si>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</si>
  <si>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</si>
  <si>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</si>
  <si>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</si>
  <si>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</si>
  <si>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</si>
  <si>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</si>
  <si>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</si>
  <si>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</si>
  <si>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</si>
  <si>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</si>
  <si>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</si>
  <si>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</si>
  <si>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</si>
  <si>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</si>
  <si>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</si>
  <si>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</si>
  <si>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</si>
  <si>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</si>
  <si>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</si>
  <si>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</si>
  <si>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</si>
  <si>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</si>
  <si>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</si>
  <si>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</si>
  <si>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</si>
  <si>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</si>
  <si>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</si>
  <si>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</si>
  <si>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</si>
  <si>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</si>
  <si>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</si>
  <si>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</si>
  <si>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</si>
  <si>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</si>
  <si>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</si>
  <si>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</si>
  <si>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</si>
  <si>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</si>
  <si>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</si>
  <si>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</si>
  <si>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</si>
  <si>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</si>
  <si>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</si>
  <si>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</si>
  <si>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</si>
  <si>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</si>
  <si>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</si>
  <si>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</si>
  <si>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</si>
  <si>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</si>
  <si>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</si>
  <si>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</si>
  <si>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</si>
  <si>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</si>
  <si>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</si>
  <si>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</si>
  <si>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</si>
  <si>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</si>
  <si>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</si>
  <si>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</si>
  <si>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</si>
  <si>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</si>
  <si>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</si>
  <si>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</si>
  <si>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</si>
  <si>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</si>
  <si>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</si>
  <si>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</si>
  <si>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</si>
  <si>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</si>
  <si>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</si>
  <si>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</si>
  <si>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</si>
  <si>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</si>
  <si>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</si>
  <si>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</si>
  <si>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</si>
  <si>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</si>
  <si>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</si>
  <si>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</si>
  <si>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</si>
  <si>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</si>
  <si>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</si>
  <si>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</si>
  <si>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</si>
  <si>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</si>
  <si>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</si>
  <si>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</si>
  <si>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</si>
  <si>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</si>
  <si>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</si>
  <si>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</si>
  <si>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</si>
  <si>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</si>
  <si>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</si>
  <si>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</si>
  <si>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</si>
  <si>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</si>
  <si>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</si>
  <si>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</si>
  <si>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</si>
  <si>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</si>
  <si>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</si>
  <si>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</si>
  <si>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</si>
  <si>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</si>
  <si>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</si>
  <si>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</si>
  <si>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</si>
  <si>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</si>
  <si>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</si>
  <si>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</si>
  <si>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</si>
  <si>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</si>
  <si>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</si>
  <si>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</si>
  <si>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</si>
  <si>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</si>
  <si>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</si>
  <si>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</si>
  <si>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</si>
  <si>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</si>
  <si>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</si>
  <si>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</si>
  <si>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</si>
  <si>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</si>
  <si>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</si>
  <si>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</si>
  <si>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</si>
  <si>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</si>
  <si>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</si>
  <si>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</si>
  <si>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</si>
  <si>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</si>
  <si>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</si>
  <si>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</si>
  <si>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</si>
  <si>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</si>
  <si>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</si>
  <si>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LOCALIZAÇÃO: POVOADO COTOVELO, MUNICÍPIO DE PINHEIRO / MA</t>
  </si>
  <si>
    <t>ID</t>
  </si>
  <si>
    <t>TOTAL GERAL</t>
  </si>
  <si>
    <t>DESCRIÇÃO DOS SERVÇOS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</si>
</sst>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6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6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1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8" xfId="1" applyNumberFormat="1" applyFont="1" applyBorder="1" applyAlignment="1">
      <alignment horizontal="center"/>
    </xf>
    <xf numFmtId="0" fontId="23" fillId="0" borderId="26" xfId="0" applyFont="1" applyBorder="1"/>
    <xf numFmtId="0" fontId="24" fillId="0" borderId="2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5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5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2" xfId="0" applyNumberFormat="1" applyFont="1" applyFill="1" applyBorder="1"/>
    <xf numFmtId="10" fontId="0" fillId="0" borderId="31" xfId="0" applyNumberFormat="1" applyBorder="1"/>
    <xf numFmtId="10" fontId="0" fillId="0" borderId="17" xfId="0" applyNumberFormat="1" applyBorder="1"/>
    <xf numFmtId="10" fontId="0" fillId="0" borderId="20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3" fillId="2" borderId="36" xfId="0" applyFont="1" applyFill="1" applyBorder="1" applyAlignment="1">
      <alignment horizontal="center" vertical="center" wrapText="1"/>
    </xf>
    <xf numFmtId="4" fontId="33" fillId="2" borderId="27" xfId="0" applyNumberFormat="1" applyFont="1" applyFill="1" applyBorder="1" applyAlignment="1">
      <alignment horizontal="center" vertical="center"/>
    </xf>
    <xf numFmtId="10" fontId="33" fillId="2" borderId="37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164" fontId="13" fillId="0" borderId="30" xfId="0" applyNumberFormat="1" applyFont="1" applyBorder="1" applyAlignment="1">
      <alignment horizontal="center" vertical="center"/>
    </xf>
    <xf numFmtId="164" fontId="26" fillId="0" borderId="22" xfId="0" applyNumberFormat="1" applyFont="1" applyBorder="1" applyAlignment="1">
      <alignment horizontal="center" vertical="center" wrapText="1"/>
    </xf>
    <xf numFmtId="164" fontId="7" fillId="2" borderId="22" xfId="0" applyNumberFormat="1" applyFont="1" applyFill="1" applyBorder="1"/>
    <xf numFmtId="164" fontId="7" fillId="0" borderId="22" xfId="0" applyNumberFormat="1" applyFont="1" applyBorder="1"/>
    <xf numFmtId="164" fontId="9" fillId="0" borderId="30" xfId="0" applyNumberFormat="1" applyFont="1" applyBorder="1" applyAlignment="1">
      <alignment horizontal="center" vertical="center"/>
    </xf>
    <xf numFmtId="164" fontId="31" fillId="0" borderId="30" xfId="0" applyNumberFormat="1" applyFont="1" applyBorder="1" applyAlignment="1">
      <alignment horizontal="center" vertical="center"/>
    </xf>
    <xf numFmtId="164" fontId="26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10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1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center" vertical="center"/>
    </xf>
    <xf numFmtId="43" fontId="22" fillId="0" borderId="26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8"/>
  <sheetViews>
    <sheetView tabSelected="1" view="pageBreakPreview" zoomScale="70" zoomScaleNormal="70" zoomScaleSheetLayoutView="70" workbookViewId="0">
      <selection activeCell="Q14" sqref="Q14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08"/>
      <c r="B1" s="109"/>
      <c r="C1" s="109"/>
      <c r="D1" s="136" t="s">
        <v>728</v>
      </c>
      <c r="E1" s="137"/>
      <c r="F1" s="137"/>
      <c r="G1" s="133" t="s">
        <v>731</v>
      </c>
      <c r="H1" s="114"/>
      <c r="I1" s="115"/>
      <c r="J1" s="116"/>
      <c r="K1" s="8"/>
    </row>
    <row r="2" spans="1:11" s="7" customFormat="1" ht="25.15" customHeight="1">
      <c r="A2" s="110"/>
      <c r="B2" s="111"/>
      <c r="C2" s="111"/>
      <c r="D2" s="138"/>
      <c r="E2" s="139"/>
      <c r="F2" s="139"/>
      <c r="G2" s="128"/>
      <c r="H2" s="117"/>
      <c r="I2" s="118"/>
      <c r="J2" s="119"/>
      <c r="K2" s="8"/>
    </row>
    <row r="3" spans="1:11" s="6" customFormat="1" ht="19.899999999999999" customHeight="1">
      <c r="A3" s="110"/>
      <c r="B3" s="111"/>
      <c r="C3" s="111"/>
      <c r="D3" s="123" t="s">
        <v>412</v>
      </c>
      <c r="E3" s="124"/>
      <c r="F3" s="125"/>
      <c r="G3" s="134">
        <v>1009447</v>
      </c>
      <c r="H3" s="117"/>
      <c r="I3" s="118"/>
      <c r="J3" s="119"/>
      <c r="K3" s="12"/>
    </row>
    <row r="4" spans="1:11" s="6" customFormat="1" ht="19.899999999999999" customHeight="1">
      <c r="A4" s="110"/>
      <c r="B4" s="111"/>
      <c r="C4" s="111"/>
      <c r="D4" s="126"/>
      <c r="E4" s="127"/>
      <c r="F4" s="128"/>
      <c r="G4" s="135"/>
      <c r="H4" s="117"/>
      <c r="I4" s="118"/>
      <c r="J4" s="119"/>
      <c r="K4" s="12"/>
    </row>
    <row r="5" spans="1:11" s="6" customFormat="1" ht="34.9" customHeight="1">
      <c r="A5" s="110"/>
      <c r="B5" s="111"/>
      <c r="C5" s="111"/>
      <c r="D5" s="129" t="s">
        <v>730</v>
      </c>
      <c r="E5" s="130"/>
      <c r="F5" s="131"/>
      <c r="G5" s="85" t="s">
        <v>410</v>
      </c>
      <c r="H5" s="117"/>
      <c r="I5" s="118"/>
      <c r="J5" s="119"/>
      <c r="K5" s="12"/>
    </row>
    <row r="6" spans="1:11" s="6" customFormat="1" ht="34.9" customHeight="1">
      <c r="A6" s="112"/>
      <c r="B6" s="113"/>
      <c r="C6" s="113"/>
      <c r="D6" s="132" t="s">
        <v>411</v>
      </c>
      <c r="E6" s="132"/>
      <c r="F6" s="132"/>
      <c r="G6" s="85" t="s">
        <v>729</v>
      </c>
      <c r="H6" s="120"/>
      <c r="I6" s="121"/>
      <c r="J6" s="122"/>
      <c r="K6" s="12"/>
    </row>
    <row r="7" spans="1:11" s="87" customFormat="1" ht="30" customHeight="1">
      <c r="A7" s="149" t="s">
        <v>0</v>
      </c>
      <c r="B7" s="144" t="s">
        <v>2</v>
      </c>
      <c r="C7" s="144" t="s">
        <v>3</v>
      </c>
      <c r="D7" s="144" t="s">
        <v>733</v>
      </c>
      <c r="E7" s="142" t="s">
        <v>1</v>
      </c>
      <c r="F7" s="144" t="s">
        <v>4</v>
      </c>
      <c r="G7" s="143" t="s">
        <v>14</v>
      </c>
      <c r="H7" s="143" t="s">
        <v>15</v>
      </c>
      <c r="I7" s="140" t="s">
        <v>16</v>
      </c>
      <c r="J7" s="141" t="s">
        <v>17</v>
      </c>
      <c r="K7" s="86"/>
    </row>
    <row r="8" spans="1:11" s="87" customFormat="1" ht="30" customHeight="1">
      <c r="A8" s="149"/>
      <c r="B8" s="145"/>
      <c r="C8" s="145"/>
      <c r="D8" s="145"/>
      <c r="E8" s="142"/>
      <c r="F8" s="145"/>
      <c r="G8" s="143"/>
      <c r="H8" s="143"/>
      <c r="I8" s="140"/>
      <c r="J8" s="141"/>
      <c r="K8" s="86"/>
    </row>
    <row r="9" spans="1:11" s="51" customFormat="1" ht="30" customHeight="1">
      <c r="A9" s="46" t="s">
        <v>437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438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1">
        <f>I10/$I$295</f>
        <v>1.8738324259086E-3</v>
      </c>
      <c r="K10" s="17"/>
    </row>
    <row r="11" spans="1:11" s="18" customFormat="1" ht="25.15" customHeight="1">
      <c r="A11" s="19" t="s">
        <v>439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1</v>
      </c>
      <c r="G11" s="24">
        <v>11814.1</v>
      </c>
      <c r="H11" s="24">
        <v>14767.62</v>
      </c>
      <c r="I11" s="25">
        <f t="shared" ref="I11:I13" si="0">TRUNC(H11*F11,2)</f>
        <v>14767.62</v>
      </c>
      <c r="J11" s="101">
        <f>I11/I$295</f>
        <v>7.8786558046329905E-3</v>
      </c>
      <c r="K11" s="17"/>
    </row>
    <row r="12" spans="1:11" s="18" customFormat="1" ht="25.15" customHeight="1">
      <c r="A12" s="19" t="s">
        <v>440</v>
      </c>
      <c r="B12" s="20" t="s">
        <v>727</v>
      </c>
      <c r="C12" s="20" t="s">
        <v>18</v>
      </c>
      <c r="D12" s="21" t="s">
        <v>61</v>
      </c>
      <c r="E12" s="22" t="s">
        <v>59</v>
      </c>
      <c r="F12" s="23">
        <v>727.28</v>
      </c>
      <c r="G12" s="24">
        <v>7.71</v>
      </c>
      <c r="H12" s="24">
        <v>9.6300000000000008</v>
      </c>
      <c r="I12" s="25">
        <f t="shared" si="0"/>
        <v>7003.7</v>
      </c>
      <c r="J12" s="101">
        <f>I12/I$295</f>
        <v>3.7365358574305181E-3</v>
      </c>
      <c r="K12" s="17"/>
    </row>
    <row r="13" spans="1:11" s="18" customFormat="1" ht="25.15" customHeight="1">
      <c r="A13" s="19" t="s">
        <v>441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1">
        <f>I13/I$295</f>
        <v>1.1181598358231115E-3</v>
      </c>
      <c r="K13" s="17"/>
    </row>
    <row r="14" spans="1:11" s="95" customFormat="1" ht="30" customHeight="1">
      <c r="A14" s="88"/>
      <c r="B14" s="89"/>
      <c r="C14" s="89"/>
      <c r="D14" s="90" t="s">
        <v>409</v>
      </c>
      <c r="E14" s="91"/>
      <c r="F14" s="92"/>
      <c r="G14" s="89"/>
      <c r="H14" s="89"/>
      <c r="I14" s="93">
        <f>SUM(I10:I13)</f>
        <v>27379.460000000003</v>
      </c>
      <c r="J14" s="102">
        <f>SUM(J10:J13)</f>
        <v>1.460718392379522E-2</v>
      </c>
      <c r="K14" s="94"/>
    </row>
    <row r="15" spans="1:11" s="51" customFormat="1" ht="30" customHeight="1">
      <c r="A15" s="46" t="s">
        <v>442</v>
      </c>
      <c r="B15" s="47"/>
      <c r="C15" s="47"/>
      <c r="D15" s="48" t="s">
        <v>9</v>
      </c>
      <c r="E15" s="49"/>
      <c r="F15" s="47"/>
      <c r="G15" s="47"/>
      <c r="H15" s="47"/>
      <c r="I15" s="47"/>
      <c r="J15" s="103"/>
      <c r="K15" s="50"/>
    </row>
    <row r="16" spans="1:11" s="18" customFormat="1" ht="34.9" customHeight="1">
      <c r="A16" s="19" t="s">
        <v>443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120.24</v>
      </c>
      <c r="G16" s="24">
        <v>92.24</v>
      </c>
      <c r="H16" s="24">
        <v>115.3</v>
      </c>
      <c r="I16" s="25">
        <f t="shared" ref="I16:I19" si="1">TRUNC(H16*F16,2)</f>
        <v>13863.67</v>
      </c>
      <c r="J16" s="101">
        <f>I16/I$295</f>
        <v>7.3963904893961409E-3</v>
      </c>
      <c r="K16" s="17"/>
    </row>
    <row r="17" spans="1:11" s="18" customFormat="1" ht="25.15" customHeight="1">
      <c r="A17" s="19" t="s">
        <v>444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148.82</v>
      </c>
      <c r="G17" s="24">
        <v>1.95</v>
      </c>
      <c r="H17" s="24">
        <v>2.4300000000000002</v>
      </c>
      <c r="I17" s="25">
        <f t="shared" si="1"/>
        <v>361.63</v>
      </c>
      <c r="J17" s="101">
        <f>I17/I$295</f>
        <v>1.929328015367018E-4</v>
      </c>
      <c r="K17" s="17"/>
    </row>
    <row r="18" spans="1:11" s="18" customFormat="1" ht="34.9" customHeight="1">
      <c r="A18" s="19" t="s">
        <v>445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62.48</v>
      </c>
      <c r="G18" s="24">
        <v>27.43</v>
      </c>
      <c r="H18" s="24">
        <v>34.28</v>
      </c>
      <c r="I18" s="25">
        <f t="shared" si="1"/>
        <v>2141.81</v>
      </c>
      <c r="J18" s="101">
        <f>I18/I$295</f>
        <v>1.1426745669864868E-3</v>
      </c>
      <c r="K18" s="17"/>
    </row>
    <row r="19" spans="1:11" s="18" customFormat="1" ht="25.15" customHeight="1">
      <c r="A19" s="19" t="s">
        <v>446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124.5</v>
      </c>
      <c r="G19" s="24">
        <v>131.59</v>
      </c>
      <c r="H19" s="24">
        <v>164.48</v>
      </c>
      <c r="I19" s="25">
        <f t="shared" si="1"/>
        <v>20477.759999999998</v>
      </c>
      <c r="J19" s="101">
        <f>I19/I$295</f>
        <v>1.0925065967967841E-2</v>
      </c>
      <c r="K19" s="17"/>
    </row>
    <row r="20" spans="1:11" s="95" customFormat="1" ht="30" customHeight="1">
      <c r="A20" s="88"/>
      <c r="B20" s="89"/>
      <c r="C20" s="89"/>
      <c r="D20" s="90" t="s">
        <v>409</v>
      </c>
      <c r="E20" s="91"/>
      <c r="F20" s="92"/>
      <c r="G20" s="89"/>
      <c r="H20" s="89"/>
      <c r="I20" s="93">
        <f>SUM(I16:I19)</f>
        <v>36844.869999999995</v>
      </c>
      <c r="J20" s="102">
        <f>SUM(J16:J19)</f>
        <v>1.965706382588717E-2</v>
      </c>
      <c r="K20" s="94"/>
    </row>
    <row r="21" spans="1:11" s="51" customFormat="1" ht="30" customHeight="1">
      <c r="A21" s="46" t="s">
        <v>447</v>
      </c>
      <c r="B21" s="47"/>
      <c r="C21" s="47"/>
      <c r="D21" s="48" t="s">
        <v>8</v>
      </c>
      <c r="E21" s="49"/>
      <c r="F21" s="47"/>
      <c r="G21" s="47"/>
      <c r="H21" s="47"/>
      <c r="I21" s="47"/>
      <c r="J21" s="103"/>
      <c r="K21" s="50"/>
    </row>
    <row r="22" spans="1:11" s="18" customFormat="1" ht="30" customHeight="1">
      <c r="A22" s="26" t="s">
        <v>448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4"/>
      <c r="K22" s="17"/>
    </row>
    <row r="23" spans="1:11" s="18" customFormat="1" ht="34.9" customHeight="1">
      <c r="A23" s="19" t="s">
        <v>449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239.89</v>
      </c>
      <c r="G23" s="24">
        <v>21.06</v>
      </c>
      <c r="H23" s="24">
        <v>26.32</v>
      </c>
      <c r="I23" s="25">
        <f t="shared" ref="I23:I27" si="2">TRUNC(H23*F23,2)</f>
        <v>6313.9</v>
      </c>
      <c r="J23" s="101">
        <f>I23/I$295</f>
        <v>3.3685214601183017E-3</v>
      </c>
      <c r="K23" s="17"/>
    </row>
    <row r="24" spans="1:11" s="18" customFormat="1" ht="25.15" customHeight="1">
      <c r="A24" s="19" t="s">
        <v>450</v>
      </c>
      <c r="B24" s="27" t="s">
        <v>418</v>
      </c>
      <c r="C24" s="20" t="s">
        <v>18</v>
      </c>
      <c r="D24" s="30" t="s">
        <v>351</v>
      </c>
      <c r="E24" s="31" t="s">
        <v>59</v>
      </c>
      <c r="F24" s="23">
        <v>861.27</v>
      </c>
      <c r="G24" s="24">
        <v>144.25</v>
      </c>
      <c r="H24" s="24">
        <v>180.31</v>
      </c>
      <c r="I24" s="25">
        <f t="shared" si="2"/>
        <v>155295.59</v>
      </c>
      <c r="J24" s="101">
        <f>I24/I$295</f>
        <v>8.2851569960996074E-2</v>
      </c>
      <c r="K24" s="17"/>
    </row>
    <row r="25" spans="1:11" s="18" customFormat="1" ht="34.9" customHeight="1">
      <c r="A25" s="19" t="s">
        <v>451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830.54</v>
      </c>
      <c r="G25" s="24">
        <v>15.1</v>
      </c>
      <c r="H25" s="24">
        <v>18.87</v>
      </c>
      <c r="I25" s="25">
        <f t="shared" si="2"/>
        <v>15672.28</v>
      </c>
      <c r="J25" s="101">
        <f>I25/I$295</f>
        <v>8.3612999111457031E-3</v>
      </c>
      <c r="K25" s="17"/>
    </row>
    <row r="26" spans="1:11" s="18" customFormat="1" ht="34.9" customHeight="1">
      <c r="A26" s="19" t="s">
        <v>452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5536.78</v>
      </c>
      <c r="G26" s="24">
        <v>12.01</v>
      </c>
      <c r="H26" s="24">
        <v>15.01</v>
      </c>
      <c r="I26" s="25">
        <f t="shared" si="2"/>
        <v>83107.06</v>
      </c>
      <c r="J26" s="101">
        <f>I26/I$295</f>
        <v>4.4338351113786929E-2</v>
      </c>
      <c r="K26" s="17"/>
    </row>
    <row r="27" spans="1:11" s="18" customFormat="1" ht="25.15" customHeight="1">
      <c r="A27" s="19" t="s">
        <v>453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75.19</v>
      </c>
      <c r="G27" s="24">
        <v>756.95</v>
      </c>
      <c r="H27" s="24">
        <v>946.18</v>
      </c>
      <c r="I27" s="25">
        <f t="shared" si="2"/>
        <v>71143.27</v>
      </c>
      <c r="J27" s="101">
        <f>I27/I$295</f>
        <v>3.7955563397898379E-2</v>
      </c>
      <c r="K27" s="17"/>
    </row>
    <row r="28" spans="1:11" s="18" customFormat="1" ht="25.15" customHeight="1">
      <c r="A28" s="32" t="s">
        <v>454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1"/>
      <c r="K28" s="17"/>
    </row>
    <row r="29" spans="1:11" s="18" customFormat="1" ht="25.15" customHeight="1">
      <c r="A29" s="33" t="s">
        <v>455</v>
      </c>
      <c r="B29" s="27" t="s">
        <v>418</v>
      </c>
      <c r="C29" s="20" t="s">
        <v>18</v>
      </c>
      <c r="D29" s="30" t="s">
        <v>351</v>
      </c>
      <c r="E29" s="31" t="s">
        <v>59</v>
      </c>
      <c r="F29" s="23">
        <v>238.98</v>
      </c>
      <c r="G29" s="24">
        <v>144.25</v>
      </c>
      <c r="H29" s="24">
        <v>180.31</v>
      </c>
      <c r="I29" s="25">
        <f t="shared" ref="I29:I32" si="3">TRUNC(H29*F29,2)</f>
        <v>43090.48</v>
      </c>
      <c r="J29" s="101">
        <f>I29/I$295</f>
        <v>2.2989151967373334E-2</v>
      </c>
      <c r="K29" s="17"/>
    </row>
    <row r="30" spans="1:11" s="18" customFormat="1" ht="34.9" customHeight="1">
      <c r="A30" s="33" t="s">
        <v>456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230.44</v>
      </c>
      <c r="G30" s="24">
        <v>15.1</v>
      </c>
      <c r="H30" s="24">
        <v>18.87</v>
      </c>
      <c r="I30" s="25">
        <f t="shared" si="3"/>
        <v>4348.3999999999996</v>
      </c>
      <c r="J30" s="101">
        <f>I30/I$295</f>
        <v>2.3199098365793602E-3</v>
      </c>
      <c r="K30" s="17"/>
    </row>
    <row r="31" spans="1:11" s="18" customFormat="1" ht="34.9" customHeight="1">
      <c r="A31" s="33" t="s">
        <v>457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1536.3</v>
      </c>
      <c r="G31" s="24">
        <v>12.01</v>
      </c>
      <c r="H31" s="24">
        <v>15.01</v>
      </c>
      <c r="I31" s="25">
        <f t="shared" si="3"/>
        <v>23059.86</v>
      </c>
      <c r="J31" s="101">
        <f>I31/I$295</f>
        <v>1.2302639141786158E-2</v>
      </c>
      <c r="K31" s="17"/>
    </row>
    <row r="32" spans="1:11" s="18" customFormat="1" ht="25.15" customHeight="1">
      <c r="A32" s="33" t="s">
        <v>458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17.07</v>
      </c>
      <c r="G32" s="24">
        <v>840.55</v>
      </c>
      <c r="H32" s="24">
        <v>1050.68</v>
      </c>
      <c r="I32" s="25">
        <f t="shared" si="3"/>
        <v>17935.099999999999</v>
      </c>
      <c r="J32" s="101">
        <f>I32/I$295</f>
        <v>9.5685343827694048E-3</v>
      </c>
      <c r="K32" s="17"/>
    </row>
    <row r="33" spans="1:11" s="95" customFormat="1" ht="30" customHeight="1">
      <c r="A33" s="88"/>
      <c r="B33" s="89"/>
      <c r="C33" s="89"/>
      <c r="D33" s="90" t="s">
        <v>409</v>
      </c>
      <c r="E33" s="91"/>
      <c r="F33" s="92"/>
      <c r="G33" s="89"/>
      <c r="H33" s="89"/>
      <c r="I33" s="93">
        <f>SUM(I23:I32)</f>
        <v>419965.93999999994</v>
      </c>
      <c r="J33" s="102">
        <f>SUM(J22:J32)</f>
        <v>0.22405554117245369</v>
      </c>
      <c r="K33" s="94"/>
    </row>
    <row r="34" spans="1:11" s="51" customFormat="1" ht="30" customHeight="1">
      <c r="A34" s="46" t="s">
        <v>459</v>
      </c>
      <c r="B34" s="47"/>
      <c r="C34" s="47"/>
      <c r="D34" s="48" t="s">
        <v>7</v>
      </c>
      <c r="E34" s="49"/>
      <c r="F34" s="47"/>
      <c r="G34" s="47"/>
      <c r="H34" s="47"/>
      <c r="I34" s="47"/>
      <c r="J34" s="103"/>
      <c r="K34" s="50"/>
    </row>
    <row r="35" spans="1:11" s="18" customFormat="1" ht="30" customHeight="1">
      <c r="A35" s="35" t="s">
        <v>460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4"/>
      <c r="K35" s="17"/>
    </row>
    <row r="36" spans="1:11" s="18" customFormat="1" ht="34.9" customHeight="1">
      <c r="A36" s="37" t="s">
        <v>461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217</v>
      </c>
      <c r="G36" s="24">
        <v>50.55</v>
      </c>
      <c r="H36" s="24">
        <v>63.18</v>
      </c>
      <c r="I36" s="25">
        <f t="shared" ref="I36:I39" si="4">TRUNC(H36*F36,2)</f>
        <v>13710.06</v>
      </c>
      <c r="J36" s="101">
        <f>I36/I$295</f>
        <v>7.3144381965994905E-3</v>
      </c>
      <c r="K36" s="17"/>
    </row>
    <row r="37" spans="1:11" s="18" customFormat="1" ht="25.15" customHeight="1">
      <c r="A37" s="37" t="s">
        <v>462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209.25</v>
      </c>
      <c r="G37" s="24">
        <v>14.3</v>
      </c>
      <c r="H37" s="24">
        <v>17.87</v>
      </c>
      <c r="I37" s="25">
        <f t="shared" si="4"/>
        <v>3739.29</v>
      </c>
      <c r="J37" s="101">
        <f>I37/I$295</f>
        <v>1.9949442675059417E-3</v>
      </c>
      <c r="K37" s="17"/>
    </row>
    <row r="38" spans="1:11" s="18" customFormat="1" ht="25.15" customHeight="1">
      <c r="A38" s="37" t="s">
        <v>463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1395</v>
      </c>
      <c r="G38" s="24">
        <v>10.08</v>
      </c>
      <c r="H38" s="24">
        <v>12.6</v>
      </c>
      <c r="I38" s="25">
        <f t="shared" si="4"/>
        <v>17577</v>
      </c>
      <c r="J38" s="101">
        <f>I38/I$295</f>
        <v>9.3774848674352436E-3</v>
      </c>
      <c r="K38" s="17"/>
    </row>
    <row r="39" spans="1:11" s="18" customFormat="1" ht="25.15" customHeight="1">
      <c r="A39" s="37" t="s">
        <v>464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15.5</v>
      </c>
      <c r="G39" s="24">
        <v>756.95</v>
      </c>
      <c r="H39" s="24">
        <v>946.18</v>
      </c>
      <c r="I39" s="25">
        <f t="shared" si="4"/>
        <v>14665.79</v>
      </c>
      <c r="J39" s="101">
        <f>I39/I$295</f>
        <v>7.8243285995325228E-3</v>
      </c>
      <c r="K39" s="17"/>
    </row>
    <row r="40" spans="1:11" s="18" customFormat="1" ht="25.15" customHeight="1">
      <c r="A40" s="34" t="s">
        <v>465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1"/>
      <c r="K40" s="17"/>
    </row>
    <row r="41" spans="1:11" s="18" customFormat="1" ht="34.9" customHeight="1">
      <c r="A41" s="37" t="s">
        <v>466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226.94</v>
      </c>
      <c r="G41" s="24">
        <v>50.55</v>
      </c>
      <c r="H41" s="24">
        <v>63.18</v>
      </c>
      <c r="I41" s="25">
        <f t="shared" ref="I41:I44" si="5">TRUNC(H41*F41,2)</f>
        <v>14338.06</v>
      </c>
      <c r="J41" s="101">
        <f>I41/I$295</f>
        <v>7.6494817476462753E-3</v>
      </c>
      <c r="K41" s="17"/>
    </row>
    <row r="42" spans="1:11" s="18" customFormat="1" ht="25.15" customHeight="1">
      <c r="A42" s="37" t="s">
        <v>467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218.83</v>
      </c>
      <c r="G42" s="24">
        <v>14.3</v>
      </c>
      <c r="H42" s="24">
        <v>17.87</v>
      </c>
      <c r="I42" s="25">
        <f t="shared" si="5"/>
        <v>3910.49</v>
      </c>
      <c r="J42" s="101">
        <f>I42/I$295</f>
        <v>2.0862809807849375E-3</v>
      </c>
      <c r="K42" s="17"/>
    </row>
    <row r="43" spans="1:11" s="18" customFormat="1" ht="25.15" customHeight="1">
      <c r="A43" s="37" t="s">
        <v>468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1458.9</v>
      </c>
      <c r="G43" s="24">
        <v>10.08</v>
      </c>
      <c r="H43" s="24">
        <v>12.6</v>
      </c>
      <c r="I43" s="25">
        <f t="shared" si="5"/>
        <v>18382.14</v>
      </c>
      <c r="J43" s="101">
        <f>I43/I$295</f>
        <v>9.8070341742661493E-3</v>
      </c>
      <c r="K43" s="17"/>
    </row>
    <row r="44" spans="1:11" s="18" customFormat="1" ht="30" customHeight="1">
      <c r="A44" s="37" t="s">
        <v>469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16.21</v>
      </c>
      <c r="G44" s="24">
        <v>756.95</v>
      </c>
      <c r="H44" s="24">
        <v>946.18</v>
      </c>
      <c r="I44" s="25">
        <f t="shared" si="5"/>
        <v>15337.57</v>
      </c>
      <c r="J44" s="101">
        <f>I44/I$295</f>
        <v>8.1827291675615164E-3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436</v>
      </c>
      <c r="E45" s="39"/>
      <c r="F45" s="23"/>
      <c r="G45" s="24"/>
      <c r="H45" s="24"/>
      <c r="I45" s="25"/>
      <c r="J45" s="101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500.96</v>
      </c>
      <c r="G46" s="24">
        <v>202.51</v>
      </c>
      <c r="H46" s="24">
        <v>253.13</v>
      </c>
      <c r="I46" s="25">
        <f>TRUNC(H46*F46,2)</f>
        <v>126808</v>
      </c>
      <c r="J46" s="101">
        <f>I46/I$295</f>
        <v>6.7653188887166663E-2</v>
      </c>
      <c r="K46" s="17"/>
    </row>
    <row r="47" spans="1:11" s="95" customFormat="1" ht="30" customHeight="1">
      <c r="A47" s="88"/>
      <c r="B47" s="89"/>
      <c r="C47" s="89"/>
      <c r="D47" s="90" t="s">
        <v>409</v>
      </c>
      <c r="E47" s="91"/>
      <c r="F47" s="92"/>
      <c r="G47" s="89"/>
      <c r="H47" s="89"/>
      <c r="I47" s="93">
        <f>SUM(I36:I46)</f>
        <v>228468.4</v>
      </c>
      <c r="J47" s="102">
        <f>SUM(J35:J46)</f>
        <v>0.12188991088849874</v>
      </c>
      <c r="K47" s="94"/>
    </row>
    <row r="48" spans="1:11" s="51" customFormat="1" ht="30" customHeight="1">
      <c r="A48" s="46" t="s">
        <v>470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3"/>
      <c r="K48" s="50"/>
    </row>
    <row r="49" spans="1:11" s="18" customFormat="1" ht="30" customHeight="1">
      <c r="A49" s="13" t="s">
        <v>471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4"/>
      <c r="K49" s="17"/>
    </row>
    <row r="50" spans="1:11" s="18" customFormat="1" ht="25.15" customHeight="1">
      <c r="A50" s="33" t="s">
        <v>472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1">
        <f>I50/I$295</f>
        <v>6.1310835806204606E-4</v>
      </c>
      <c r="K50" s="17"/>
    </row>
    <row r="51" spans="1:11" s="18" customFormat="1" ht="25.15" customHeight="1">
      <c r="A51" s="33" t="s">
        <v>473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1">
        <f>I51/I$295</f>
        <v>6.3893018588157536E-5</v>
      </c>
      <c r="K51" s="17"/>
    </row>
    <row r="52" spans="1:11" s="18" customFormat="1" ht="25.15" customHeight="1">
      <c r="A52" s="33" t="s">
        <v>474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1">
        <f>I52/I$295</f>
        <v>1.8115826145453215E-4</v>
      </c>
      <c r="K52" s="17"/>
    </row>
    <row r="53" spans="1:11" s="18" customFormat="1" ht="25.15" customHeight="1">
      <c r="A53" s="33" t="s">
        <v>475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1">
        <f>I53/I$295</f>
        <v>7.1242102848777678E-4</v>
      </c>
      <c r="K53" s="17"/>
    </row>
    <row r="54" spans="1:11" s="18" customFormat="1" ht="25.15" customHeight="1">
      <c r="A54" s="33" t="s">
        <v>476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1">
        <f>I54/I$295</f>
        <v>8.8845226999715037E-4</v>
      </c>
      <c r="K54" s="17"/>
    </row>
    <row r="55" spans="1:11" s="18" customFormat="1" ht="25.15" customHeight="1">
      <c r="A55" s="13" t="s">
        <v>477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1"/>
      <c r="K55" s="17"/>
    </row>
    <row r="56" spans="1:11" s="18" customFormat="1" ht="34.9" customHeight="1">
      <c r="A56" s="33" t="s">
        <v>478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1">
        <f>I56/I$295</f>
        <v>1.8566107605777236E-5</v>
      </c>
      <c r="K56" s="17"/>
    </row>
    <row r="57" spans="1:11" s="18" customFormat="1" ht="34.9" customHeight="1">
      <c r="A57" s="33" t="s">
        <v>479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1">
        <f>I57/I$295</f>
        <v>5.3265522510367804E-5</v>
      </c>
      <c r="K57" s="17"/>
    </row>
    <row r="58" spans="1:11" s="18" customFormat="1" ht="34.9" customHeight="1">
      <c r="A58" s="33" t="s">
        <v>480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1">
        <f>I58/I$295</f>
        <v>3.8039180238273477E-5</v>
      </c>
      <c r="K58" s="17"/>
    </row>
    <row r="59" spans="1:11" s="18" customFormat="1" ht="25.15" customHeight="1">
      <c r="A59" s="40" t="s">
        <v>481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1"/>
      <c r="K59" s="17"/>
    </row>
    <row r="60" spans="1:11" s="18" customFormat="1" ht="25.15" customHeight="1">
      <c r="A60" s="33" t="s">
        <v>482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1">
        <f>I60/I$295</f>
        <v>5.0710015170377196E-5</v>
      </c>
      <c r="K60" s="17"/>
    </row>
    <row r="61" spans="1:11" s="18" customFormat="1" ht="25.15" customHeight="1">
      <c r="A61" s="33" t="s">
        <v>483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1">
        <f>I61/I$295</f>
        <v>1.3935250881117858E-4</v>
      </c>
      <c r="K61" s="17"/>
    </row>
    <row r="62" spans="1:11" s="18" customFormat="1" ht="25.15" customHeight="1">
      <c r="A62" s="33" t="s">
        <v>484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1">
        <f>I62/I$295</f>
        <v>1.3564995746680804E-4</v>
      </c>
      <c r="K62" s="17"/>
    </row>
    <row r="63" spans="1:11" s="18" customFormat="1" ht="30" customHeight="1">
      <c r="A63" s="13" t="s">
        <v>485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4"/>
      <c r="K63" s="17"/>
    </row>
    <row r="64" spans="1:11" s="18" customFormat="1" ht="25.15" customHeight="1">
      <c r="A64" s="33" t="s">
        <v>486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1">
        <f>I64/I$295</f>
        <v>8.9896239413030587E-5</v>
      </c>
      <c r="K64" s="17"/>
    </row>
    <row r="65" spans="1:11" s="18" customFormat="1" ht="25.15" customHeight="1">
      <c r="A65" s="33" t="s">
        <v>487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1">
        <f>I65/I$295</f>
        <v>5.463130513883877E-5</v>
      </c>
      <c r="K65" s="17"/>
    </row>
    <row r="66" spans="1:11" s="18" customFormat="1" ht="25.15" customHeight="1">
      <c r="A66" s="33" t="s">
        <v>488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1">
        <f>I66/I$295</f>
        <v>1.4859288190692747E-4</v>
      </c>
      <c r="K66" s="17"/>
    </row>
    <row r="67" spans="1:11" s="18" customFormat="1" ht="25.15" customHeight="1">
      <c r="A67" s="13" t="s">
        <v>489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1"/>
      <c r="K67" s="17"/>
    </row>
    <row r="68" spans="1:11" s="18" customFormat="1" ht="25.15" customHeight="1">
      <c r="A68" s="33" t="s">
        <v>490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1">
        <f>I68/I$295</f>
        <v>4.2830089614706797E-5</v>
      </c>
      <c r="K68" s="17"/>
    </row>
    <row r="69" spans="1:11" s="18" customFormat="1" ht="25.15" customHeight="1">
      <c r="A69" s="13" t="s">
        <v>491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1"/>
      <c r="K69" s="17"/>
    </row>
    <row r="70" spans="1:11" s="18" customFormat="1" ht="34.9" customHeight="1">
      <c r="A70" s="33" t="s">
        <v>492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1">
        <f>I70/I$295</f>
        <v>2.9991924970261818E-2</v>
      </c>
      <c r="K70" s="17"/>
    </row>
    <row r="71" spans="1:11" s="18" customFormat="1" ht="34.9" customHeight="1">
      <c r="A71" s="33" t="s">
        <v>493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1">
        <f>I71/I$295</f>
        <v>1.1393081262108418E-4</v>
      </c>
      <c r="K71" s="17"/>
    </row>
    <row r="72" spans="1:11" s="18" customFormat="1" ht="25.15" customHeight="1">
      <c r="A72" s="33" t="s">
        <v>494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1">
        <f>I72/I$295</f>
        <v>7.071926418631614E-4</v>
      </c>
      <c r="K72" s="17"/>
    </row>
    <row r="73" spans="1:11" s="18" customFormat="1" ht="25.15" customHeight="1">
      <c r="A73" s="13" t="s">
        <v>495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1"/>
      <c r="K73" s="17"/>
    </row>
    <row r="74" spans="1:11" s="18" customFormat="1" ht="25.15" customHeight="1">
      <c r="A74" s="33" t="s">
        <v>496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1">
        <f>I74/I$295</f>
        <v>3.4187246418913945E-4</v>
      </c>
      <c r="K74" s="17"/>
    </row>
    <row r="75" spans="1:11" s="18" customFormat="1" ht="25.15" customHeight="1">
      <c r="A75" s="33" t="s">
        <v>497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1">
        <f>I75/I$295</f>
        <v>8.8962598944349264E-4</v>
      </c>
      <c r="K75" s="17"/>
    </row>
    <row r="76" spans="1:11" s="18" customFormat="1" ht="25.15" customHeight="1">
      <c r="A76" s="33" t="s">
        <v>498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1">
        <f>I76/I$295</f>
        <v>5.5244840303972213E-4</v>
      </c>
      <c r="K76" s="17"/>
    </row>
    <row r="77" spans="1:11" s="18" customFormat="1" ht="25.15" customHeight="1">
      <c r="A77" s="33" t="s">
        <v>499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1">
        <f>I77/I$295</f>
        <v>1.5395944732090774E-3</v>
      </c>
      <c r="K77" s="17"/>
    </row>
    <row r="78" spans="1:11" s="18" customFormat="1" ht="25.15" customHeight="1">
      <c r="A78" s="13" t="s">
        <v>500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1"/>
      <c r="K78" s="17"/>
    </row>
    <row r="79" spans="1:11" s="18" customFormat="1" ht="34.9" customHeight="1">
      <c r="A79" s="33" t="s">
        <v>501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1">
        <f>I79/I$295</f>
        <v>2.0253062555474583E-4</v>
      </c>
      <c r="K79" s="17"/>
    </row>
    <row r="80" spans="1:11" s="18" customFormat="1" ht="34.9" customHeight="1">
      <c r="A80" s="33" t="s">
        <v>502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1">
        <f>I80/I$295</f>
        <v>1.4698168521240313E-5</v>
      </c>
      <c r="K80" s="17"/>
    </row>
    <row r="81" spans="1:11" s="18" customFormat="1" ht="25.15" customHeight="1">
      <c r="A81" s="33" t="s">
        <v>503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1">
        <f>I81/I$295</f>
        <v>2.5614292881062385E-4</v>
      </c>
      <c r="K81" s="17"/>
    </row>
    <row r="82" spans="1:11" s="18" customFormat="1" ht="25.15" customHeight="1">
      <c r="A82" s="61" t="s">
        <v>504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1">
        <f>I82/I$295</f>
        <v>2.7871408727262433E-3</v>
      </c>
      <c r="K82" s="17"/>
    </row>
    <row r="83" spans="1:11" s="18" customFormat="1" ht="49.9" customHeight="1">
      <c r="A83" s="83" t="s">
        <v>505</v>
      </c>
      <c r="B83" s="20" t="s">
        <v>419</v>
      </c>
      <c r="C83" s="20" t="s">
        <v>18</v>
      </c>
      <c r="D83" s="21" t="s">
        <v>704</v>
      </c>
      <c r="E83" s="22" t="s">
        <v>705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1">
        <f t="shared" ref="J83:J84" si="13">I83/I$295</f>
        <v>5.0921124618067025E-3</v>
      </c>
      <c r="K83" s="17"/>
    </row>
    <row r="84" spans="1:11" s="18" customFormat="1" ht="49.9" customHeight="1">
      <c r="A84" s="83" t="s">
        <v>506</v>
      </c>
      <c r="B84" s="20" t="s">
        <v>420</v>
      </c>
      <c r="C84" s="20" t="s">
        <v>18</v>
      </c>
      <c r="D84" s="21" t="s">
        <v>706</v>
      </c>
      <c r="E84" s="22" t="s">
        <v>705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1">
        <f t="shared" si="13"/>
        <v>8.1788078775930553E-3</v>
      </c>
      <c r="K84" s="17"/>
    </row>
    <row r="85" spans="1:11" s="18" customFormat="1" ht="25.15" customHeight="1">
      <c r="A85" s="13" t="s">
        <v>507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1"/>
      <c r="K85" s="17"/>
    </row>
    <row r="86" spans="1:11" s="18" customFormat="1" ht="49.9" customHeight="1">
      <c r="A86" s="33" t="s">
        <v>508</v>
      </c>
      <c r="B86" s="20" t="s">
        <v>32</v>
      </c>
      <c r="C86" s="20" t="s">
        <v>18</v>
      </c>
      <c r="D86" s="38" t="s">
        <v>707</v>
      </c>
      <c r="E86" s="39" t="s">
        <v>705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1">
        <f t="shared" ref="J86:J95" si="14">I86/I$295</f>
        <v>7.2507052306631072E-4</v>
      </c>
      <c r="K86" s="17"/>
    </row>
    <row r="87" spans="1:11" s="18" customFormat="1" ht="49.9" customHeight="1">
      <c r="A87" s="33" t="s">
        <v>509</v>
      </c>
      <c r="B87" s="20" t="s">
        <v>34</v>
      </c>
      <c r="C87" s="20" t="s">
        <v>18</v>
      </c>
      <c r="D87" s="38" t="s">
        <v>708</v>
      </c>
      <c r="E87" s="39" t="s">
        <v>705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1">
        <f t="shared" si="14"/>
        <v>1.2055325784265064E-3</v>
      </c>
      <c r="K87" s="17"/>
    </row>
    <row r="88" spans="1:11" s="18" customFormat="1" ht="49.9" customHeight="1">
      <c r="A88" s="33" t="s">
        <v>510</v>
      </c>
      <c r="B88" s="20" t="s">
        <v>421</v>
      </c>
      <c r="C88" s="20" t="s">
        <v>18</v>
      </c>
      <c r="D88" s="38" t="s">
        <v>709</v>
      </c>
      <c r="E88" s="39" t="s">
        <v>705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1">
        <f t="shared" si="14"/>
        <v>1.2558371268790562E-3</v>
      </c>
      <c r="K88" s="17"/>
    </row>
    <row r="89" spans="1:11" s="18" customFormat="1" ht="34.9" customHeight="1">
      <c r="A89" s="33" t="s">
        <v>511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1">
        <f t="shared" si="14"/>
        <v>2.054723932943509E-3</v>
      </c>
      <c r="K89" s="17"/>
    </row>
    <row r="90" spans="1:11" s="18" customFormat="1" ht="34.9" customHeight="1">
      <c r="A90" s="33" t="s">
        <v>512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1">
        <f t="shared" si="14"/>
        <v>4.2506783258123437E-4</v>
      </c>
      <c r="K90" s="17"/>
    </row>
    <row r="91" spans="1:11" s="18" customFormat="1" ht="34.9" customHeight="1">
      <c r="A91" s="33" t="s">
        <v>513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1">
        <f t="shared" si="14"/>
        <v>1.8815149531937489E-3</v>
      </c>
      <c r="K91" s="17"/>
    </row>
    <row r="92" spans="1:11" s="18" customFormat="1" ht="34.9" customHeight="1">
      <c r="A92" s="33" t="s">
        <v>514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1">
        <f t="shared" si="14"/>
        <v>7.3558064719946622E-4</v>
      </c>
      <c r="K92" s="17"/>
    </row>
    <row r="93" spans="1:11" s="18" customFormat="1" ht="30" customHeight="1">
      <c r="A93" s="33" t="s">
        <v>515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1">
        <f t="shared" si="14"/>
        <v>3.303913539685554E-4</v>
      </c>
      <c r="K93" s="17"/>
    </row>
    <row r="94" spans="1:11" s="18" customFormat="1" ht="25.15" customHeight="1">
      <c r="A94" s="33" t="s">
        <v>516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1">
        <f t="shared" si="14"/>
        <v>1.8225195457498741E-4</v>
      </c>
      <c r="K94" s="17"/>
    </row>
    <row r="95" spans="1:11" s="18" customFormat="1" ht="25.15" customHeight="1">
      <c r="A95" s="33" t="s">
        <v>517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1">
        <f t="shared" si="14"/>
        <v>7.5048688416801256E-5</v>
      </c>
      <c r="K95" s="17"/>
    </row>
    <row r="96" spans="1:11" s="18" customFormat="1" ht="25.15" customHeight="1">
      <c r="A96" s="13" t="s">
        <v>518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1"/>
      <c r="K96" s="17"/>
    </row>
    <row r="97" spans="1:11" s="18" customFormat="1" ht="25.15" customHeight="1">
      <c r="A97" s="33" t="s">
        <v>519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1">
        <f t="shared" ref="J97:J102" si="17">I97/I$295</f>
        <v>2.5528397957943702E-4</v>
      </c>
      <c r="K97" s="17"/>
    </row>
    <row r="98" spans="1:11" s="18" customFormat="1" ht="25.15" customHeight="1">
      <c r="A98" s="33" t="s">
        <v>520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1">
        <f t="shared" si="17"/>
        <v>1.2674836248398067E-3</v>
      </c>
      <c r="K98" s="17"/>
    </row>
    <row r="99" spans="1:11" s="18" customFormat="1" ht="25.15" customHeight="1">
      <c r="A99" s="33" t="s">
        <v>521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1">
        <f t="shared" si="17"/>
        <v>6.5911282527026933E-4</v>
      </c>
      <c r="K99" s="17"/>
    </row>
    <row r="100" spans="1:11" s="18" customFormat="1" ht="25.15" customHeight="1">
      <c r="A100" s="33" t="s">
        <v>522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1">
        <f t="shared" si="17"/>
        <v>7.6195732421181187E-4</v>
      </c>
      <c r="K100" s="17"/>
    </row>
    <row r="101" spans="1:11" s="18" customFormat="1" ht="34.9" customHeight="1">
      <c r="A101" s="33" t="s">
        <v>523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1">
        <f t="shared" si="17"/>
        <v>1.525525845118148E-3</v>
      </c>
      <c r="K101" s="17"/>
    </row>
    <row r="102" spans="1:11" s="18" customFormat="1" ht="34.9" customHeight="1">
      <c r="A102" s="33" t="s">
        <v>524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1">
        <f t="shared" si="17"/>
        <v>5.7077976675623087E-4</v>
      </c>
      <c r="K102" s="17"/>
    </row>
    <row r="103" spans="1:11" s="95" customFormat="1" ht="30" customHeight="1">
      <c r="A103" s="88"/>
      <c r="B103" s="89"/>
      <c r="C103" s="89"/>
      <c r="D103" s="90" t="s">
        <v>409</v>
      </c>
      <c r="E103" s="91"/>
      <c r="F103" s="92"/>
      <c r="G103" s="89"/>
      <c r="H103" s="89"/>
      <c r="I103" s="93">
        <f>SUM(I49:I102)</f>
        <v>127101.45999999999</v>
      </c>
      <c r="J103" s="102">
        <f>SUM(J49:J102)</f>
        <v>6.7809752391131947E-2</v>
      </c>
      <c r="K103" s="94"/>
    </row>
    <row r="104" spans="1:11" s="51" customFormat="1" ht="30" customHeight="1">
      <c r="A104" s="46" t="s">
        <v>525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3"/>
      <c r="K104" s="50"/>
    </row>
    <row r="105" spans="1:11" s="18" customFormat="1" ht="25.15" customHeight="1">
      <c r="A105" s="13" t="s">
        <v>526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1"/>
      <c r="K105" s="17"/>
    </row>
    <row r="106" spans="1:11" s="18" customFormat="1" ht="25.15" customHeight="1">
      <c r="A106" s="33" t="s">
        <v>527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1">
        <f>I106/I$295</f>
        <v>1.4294302329930734E-2</v>
      </c>
      <c r="K106" s="17"/>
    </row>
    <row r="107" spans="1:11" s="18" customFormat="1" ht="25.15" customHeight="1">
      <c r="A107" s="33" t="s">
        <v>528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1">
        <f>I107/I$295</f>
        <v>3.9260915480147896E-4</v>
      </c>
      <c r="K107" s="17"/>
    </row>
    <row r="108" spans="1:11" s="18" customFormat="1" ht="25.15" customHeight="1">
      <c r="A108" s="13" t="s">
        <v>529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1"/>
      <c r="K108" s="17"/>
    </row>
    <row r="109" spans="1:11" s="18" customFormat="1" ht="25.15" customHeight="1">
      <c r="A109" s="33" t="s">
        <v>530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1500</v>
      </c>
      <c r="G109" s="24">
        <v>3.34</v>
      </c>
      <c r="H109" s="24">
        <v>4.17</v>
      </c>
      <c r="I109" s="25">
        <f t="shared" ref="I109:I114" si="19">TRUNC(H109*F109,2)</f>
        <v>6255</v>
      </c>
      <c r="J109" s="101">
        <f t="shared" ref="J109:J114" si="20">I109/I$295</f>
        <v>3.3370977894866846E-3</v>
      </c>
      <c r="K109" s="17"/>
    </row>
    <row r="110" spans="1:11" s="18" customFormat="1" ht="25.15" customHeight="1">
      <c r="A110" s="33" t="s">
        <v>531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2300</v>
      </c>
      <c r="G110" s="24">
        <v>4.87</v>
      </c>
      <c r="H110" s="24">
        <v>6.08</v>
      </c>
      <c r="I110" s="25">
        <f t="shared" si="19"/>
        <v>13984</v>
      </c>
      <c r="J110" s="101">
        <f t="shared" si="20"/>
        <v>7.460587608022669E-3</v>
      </c>
      <c r="K110" s="17"/>
    </row>
    <row r="111" spans="1:11" s="18" customFormat="1" ht="25.15" customHeight="1">
      <c r="A111" s="33" t="s">
        <v>532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1">
        <f t="shared" si="20"/>
        <v>7.5624877963187452E-4</v>
      </c>
      <c r="K111" s="17"/>
    </row>
    <row r="112" spans="1:11" s="18" customFormat="1" ht="25.15" customHeight="1">
      <c r="A112" s="33" t="s">
        <v>533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1">
        <f t="shared" si="20"/>
        <v>2.1222981625224672E-3</v>
      </c>
      <c r="K112" s="17"/>
    </row>
    <row r="113" spans="1:11" s="18" customFormat="1" ht="25.15" customHeight="1">
      <c r="A113" s="33" t="s">
        <v>534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1">
        <f t="shared" si="20"/>
        <v>1.9070273458865153E-3</v>
      </c>
      <c r="K113" s="17"/>
    </row>
    <row r="114" spans="1:11" s="18" customFormat="1" ht="34.9" customHeight="1">
      <c r="A114" s="33" t="s">
        <v>535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1">
        <f t="shared" si="20"/>
        <v>3.6716078316942225E-3</v>
      </c>
      <c r="K114" s="17"/>
    </row>
    <row r="115" spans="1:11" s="18" customFormat="1" ht="25.15" customHeight="1">
      <c r="A115" s="13" t="s">
        <v>536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1"/>
      <c r="K115" s="17"/>
    </row>
    <row r="116" spans="1:11" s="18" customFormat="1" ht="25.15" customHeight="1">
      <c r="A116" s="33" t="s">
        <v>537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1">
        <f>I116/I$295</f>
        <v>5.3516271664813639E-4</v>
      </c>
      <c r="K116" s="17"/>
    </row>
    <row r="117" spans="1:11" s="18" customFormat="1" ht="25.15" customHeight="1">
      <c r="A117" s="33" t="s">
        <v>538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1">
        <f>I117/I$295</f>
        <v>2.1193638639066114E-4</v>
      </c>
      <c r="K117" s="17"/>
    </row>
    <row r="118" spans="1:11" s="18" customFormat="1" ht="25.15" customHeight="1">
      <c r="A118" s="13" t="s">
        <v>539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1"/>
      <c r="K118" s="17"/>
    </row>
    <row r="119" spans="1:11" s="18" customFormat="1" ht="25.15" customHeight="1">
      <c r="A119" s="33" t="s">
        <v>540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1">
        <f>I119/I$295</f>
        <v>4.6760982742274812E-4</v>
      </c>
      <c r="K119" s="17"/>
    </row>
    <row r="120" spans="1:11" s="18" customFormat="1" ht="25.15" customHeight="1">
      <c r="A120" s="33" t="s">
        <v>541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9</v>
      </c>
      <c r="G120" s="24">
        <v>44.38</v>
      </c>
      <c r="H120" s="24">
        <v>55.47</v>
      </c>
      <c r="I120" s="25">
        <f t="shared" si="22"/>
        <v>499.23</v>
      </c>
      <c r="J120" s="101">
        <f>I120/I$295</f>
        <v>2.663436178170164E-4</v>
      </c>
      <c r="K120" s="17"/>
    </row>
    <row r="121" spans="1:11" s="18" customFormat="1" ht="25.15" customHeight="1">
      <c r="A121" s="33" t="s">
        <v>542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4</v>
      </c>
      <c r="G121" s="24">
        <v>41.19</v>
      </c>
      <c r="H121" s="24">
        <v>51.48</v>
      </c>
      <c r="I121" s="25">
        <f t="shared" si="22"/>
        <v>205.92</v>
      </c>
      <c r="J121" s="101">
        <f>I121/I$295</f>
        <v>1.0986014017763357E-4</v>
      </c>
      <c r="K121" s="17"/>
    </row>
    <row r="122" spans="1:11" s="18" customFormat="1" ht="25.15" customHeight="1">
      <c r="A122" s="13" t="s">
        <v>543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1"/>
      <c r="K122" s="17"/>
    </row>
    <row r="123" spans="1:11" s="18" customFormat="1" ht="25.15" customHeight="1">
      <c r="A123" s="33" t="s">
        <v>544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1">
        <f>I123/I$295</f>
        <v>1.3455626434635278E-4</v>
      </c>
      <c r="K123" s="17"/>
    </row>
    <row r="124" spans="1:11" s="18" customFormat="1" ht="25.15" customHeight="1">
      <c r="A124" s="13" t="s">
        <v>545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1"/>
      <c r="K124" s="17"/>
    </row>
    <row r="125" spans="1:11" s="18" customFormat="1" ht="25.15" customHeight="1">
      <c r="A125" s="33" t="s">
        <v>546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53</v>
      </c>
      <c r="G125" s="24">
        <v>30.6</v>
      </c>
      <c r="H125" s="24">
        <v>38.25</v>
      </c>
      <c r="I125" s="25">
        <f t="shared" ref="I125:I126" si="23">TRUNC(H125*F125,2)</f>
        <v>2027.25</v>
      </c>
      <c r="J125" s="101">
        <f>I125/I$295</f>
        <v>1.081555794362411E-3</v>
      </c>
      <c r="K125" s="17"/>
    </row>
    <row r="126" spans="1:11" s="18" customFormat="1" ht="25.15" customHeight="1">
      <c r="A126" s="33" t="s">
        <v>547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1">
        <f>I126/I$295</f>
        <v>1.5693162506434983E-4</v>
      </c>
      <c r="K126" s="17"/>
    </row>
    <row r="127" spans="1:11" s="18" customFormat="1" ht="25.15" customHeight="1">
      <c r="A127" s="13" t="s">
        <v>548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1"/>
      <c r="K127" s="17"/>
    </row>
    <row r="128" spans="1:11" s="18" customFormat="1" ht="25.15" customHeight="1">
      <c r="A128" s="33" t="s">
        <v>549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1">
        <f>I128/I$295</f>
        <v>7.8660543258499886E-4</v>
      </c>
      <c r="K128" s="17"/>
    </row>
    <row r="129" spans="1:11" s="18" customFormat="1" ht="25.15" customHeight="1">
      <c r="A129" s="33" t="s">
        <v>550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1">
        <f>I129/I$295</f>
        <v>5.0976769590000432E-5</v>
      </c>
      <c r="K129" s="17"/>
    </row>
    <row r="130" spans="1:11" s="18" customFormat="1" ht="25.15" customHeight="1">
      <c r="A130" s="33" t="s">
        <v>551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1">
        <f>I130/I$295</f>
        <v>1.177518029277674E-3</v>
      </c>
      <c r="K130" s="17"/>
    </row>
    <row r="131" spans="1:11" s="18" customFormat="1" ht="25.15" customHeight="1">
      <c r="A131" s="13" t="s">
        <v>552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1"/>
      <c r="K131" s="17"/>
    </row>
    <row r="132" spans="1:11" s="18" customFormat="1" ht="34.9" customHeight="1">
      <c r="A132" s="33" t="s">
        <v>553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1">
        <f t="shared" ref="J132:J137" si="26">I132/I$295</f>
        <v>2.3299931536411187E-4</v>
      </c>
      <c r="K132" s="17"/>
    </row>
    <row r="133" spans="1:11" s="18" customFormat="1" ht="25.15" customHeight="1">
      <c r="A133" s="33" t="s">
        <v>554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1">
        <f t="shared" si="26"/>
        <v>6.7387501485221917E-5</v>
      </c>
      <c r="K133" s="17"/>
    </row>
    <row r="134" spans="1:11" s="18" customFormat="1" ht="25.15" customHeight="1">
      <c r="A134" s="33" t="s">
        <v>555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1">
        <f t="shared" si="26"/>
        <v>2.3207634507221548E-5</v>
      </c>
      <c r="K134" s="17"/>
    </row>
    <row r="135" spans="1:11" s="18" customFormat="1" ht="25.15" customHeight="1">
      <c r="A135" s="33" t="s">
        <v>556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1">
        <f t="shared" si="26"/>
        <v>2.5848503261491586E-5</v>
      </c>
      <c r="K135" s="17"/>
    </row>
    <row r="136" spans="1:11" s="18" customFormat="1" ht="25.15" customHeight="1">
      <c r="A136" s="33" t="s">
        <v>557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1">
        <f t="shared" si="26"/>
        <v>5.0565967783780646E-5</v>
      </c>
      <c r="K136" s="17"/>
    </row>
    <row r="137" spans="1:11" s="18" customFormat="1" ht="25.15" customHeight="1">
      <c r="A137" s="33" t="s">
        <v>558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1">
        <f t="shared" si="26"/>
        <v>5.5564945607520101E-5</v>
      </c>
      <c r="K137" s="17"/>
    </row>
    <row r="138" spans="1:11" s="18" customFormat="1" ht="25.15" customHeight="1">
      <c r="A138" s="13" t="s">
        <v>559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1"/>
      <c r="K138" s="17"/>
    </row>
    <row r="139" spans="1:11" s="18" customFormat="1" ht="34.9" customHeight="1">
      <c r="A139" s="33" t="s">
        <v>560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1">
        <f>I139/I$295</f>
        <v>2.3299931536411187E-4</v>
      </c>
      <c r="K139" s="17"/>
    </row>
    <row r="140" spans="1:11" s="18" customFormat="1" ht="25.15" customHeight="1">
      <c r="A140" s="33" t="s">
        <v>561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1">
        <f>I140/I$295</f>
        <v>5.5564945607520101E-5</v>
      </c>
      <c r="K140" s="17"/>
    </row>
    <row r="141" spans="1:11" s="18" customFormat="1" ht="25.15" customHeight="1">
      <c r="A141" s="33" t="s">
        <v>562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1">
        <f>I141/I$295</f>
        <v>1.5471756338147698E-5</v>
      </c>
      <c r="K141" s="17"/>
    </row>
    <row r="142" spans="1:11" s="18" customFormat="1" ht="25.15" customHeight="1">
      <c r="A142" s="33" t="s">
        <v>563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1">
        <f>I142/I$295</f>
        <v>6.03131742768137E-5</v>
      </c>
      <c r="K142" s="17"/>
    </row>
    <row r="143" spans="1:11" s="18" customFormat="1" ht="25.15" customHeight="1">
      <c r="A143" s="13" t="s">
        <v>564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1"/>
      <c r="K143" s="17"/>
    </row>
    <row r="144" spans="1:11" s="18" customFormat="1" ht="34.9" customHeight="1">
      <c r="A144" s="33" t="s">
        <v>565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1">
        <f>I144/I$295</f>
        <v>2.3299931536411187E-4</v>
      </c>
      <c r="K144" s="17"/>
    </row>
    <row r="145" spans="1:11" s="18" customFormat="1" ht="25.15" customHeight="1">
      <c r="A145" s="33" t="s">
        <v>566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1">
        <f>I145/I$295</f>
        <v>5.0565967783780646E-5</v>
      </c>
      <c r="K145" s="17"/>
    </row>
    <row r="146" spans="1:11" s="18" customFormat="1" ht="25.15" customHeight="1">
      <c r="A146" s="33" t="s">
        <v>567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1">
        <f>I146/I$295</f>
        <v>7.7358781690738492E-6</v>
      </c>
      <c r="K146" s="17"/>
    </row>
    <row r="147" spans="1:11" s="18" customFormat="1" ht="25.15" customHeight="1">
      <c r="A147" s="33" t="s">
        <v>568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1">
        <f>I147/I$295</f>
        <v>1.7232335507661055E-5</v>
      </c>
      <c r="K147" s="17"/>
    </row>
    <row r="148" spans="1:11" s="18" customFormat="1" ht="25.15" customHeight="1">
      <c r="A148" s="33" t="s">
        <v>569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1">
        <f>I148/I$295</f>
        <v>8.6161677538305277E-6</v>
      </c>
      <c r="K148" s="17"/>
    </row>
    <row r="149" spans="1:11" s="18" customFormat="1" ht="25.15" customHeight="1">
      <c r="A149" s="13" t="s">
        <v>570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1"/>
      <c r="K149" s="17"/>
    </row>
    <row r="150" spans="1:11" s="18" customFormat="1" ht="25.15" customHeight="1">
      <c r="A150" s="33" t="s">
        <v>571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1">
        <f>I150/I$295</f>
        <v>3.291055976659714E-4</v>
      </c>
      <c r="K150" s="17"/>
    </row>
    <row r="151" spans="1:11" s="18" customFormat="1" ht="25.15" customHeight="1">
      <c r="A151" s="13" t="s">
        <v>572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1"/>
      <c r="K151" s="17"/>
    </row>
    <row r="152" spans="1:11" s="18" customFormat="1" ht="34.9" customHeight="1">
      <c r="A152" s="33" t="s">
        <v>573</v>
      </c>
      <c r="B152" s="20" t="s">
        <v>422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1">
        <f>I152/I$295</f>
        <v>1.7571647129421813E-3</v>
      </c>
      <c r="K152" s="17"/>
    </row>
    <row r="153" spans="1:11" s="18" customFormat="1" ht="25.15" customHeight="1">
      <c r="A153" s="13" t="s">
        <v>574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1"/>
      <c r="K153" s="17"/>
    </row>
    <row r="154" spans="1:11" s="18" customFormat="1" ht="25.15" customHeight="1">
      <c r="A154" s="33" t="s">
        <v>575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1">
        <f>I154/I$295</f>
        <v>6.9649578963626969E-5</v>
      </c>
      <c r="K154" s="17"/>
    </row>
    <row r="155" spans="1:11" s="18" customFormat="1" ht="25.15" customHeight="1">
      <c r="A155" s="13" t="s">
        <v>576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1"/>
      <c r="K155" s="17"/>
    </row>
    <row r="156" spans="1:11" s="18" customFormat="1" ht="25.15" customHeight="1">
      <c r="A156" s="33" t="s">
        <v>577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75</v>
      </c>
      <c r="G156" s="24">
        <v>105.32</v>
      </c>
      <c r="H156" s="24">
        <v>131.65</v>
      </c>
      <c r="I156" s="25">
        <f t="shared" ref="I156:I157" si="29">TRUNC(H156*F156,2)</f>
        <v>9873.75</v>
      </c>
      <c r="J156" s="101">
        <f>I156/I$295</f>
        <v>5.2677329015098561E-3</v>
      </c>
      <c r="K156" s="17"/>
    </row>
    <row r="157" spans="1:11" s="18" customFormat="1" ht="25.15" customHeight="1">
      <c r="A157" s="33" t="s">
        <v>578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1">
        <f>I157/I$295</f>
        <v>4.4681365286892061E-4</v>
      </c>
      <c r="K157" s="17"/>
    </row>
    <row r="158" spans="1:11" s="18" customFormat="1" ht="25.15" customHeight="1">
      <c r="A158" s="13" t="s">
        <v>579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1"/>
      <c r="K158" s="17"/>
    </row>
    <row r="159" spans="1:11" s="18" customFormat="1" ht="25.15" customHeight="1">
      <c r="A159" s="33" t="s">
        <v>580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37</v>
      </c>
      <c r="G159" s="24">
        <v>15.06</v>
      </c>
      <c r="H159" s="24">
        <v>18.82</v>
      </c>
      <c r="I159" s="25">
        <f t="shared" ref="I159:I161" si="30">TRUNC(H159*F159,2)</f>
        <v>696.34</v>
      </c>
      <c r="J159" s="101">
        <f>I159/I$295</f>
        <v>3.7150354512088856E-4</v>
      </c>
      <c r="K159" s="17"/>
    </row>
    <row r="160" spans="1:11" s="18" customFormat="1" ht="25.15" customHeight="1">
      <c r="A160" s="33" t="s">
        <v>581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241.7</v>
      </c>
      <c r="G160" s="24">
        <v>77.08</v>
      </c>
      <c r="H160" s="24">
        <v>96.35</v>
      </c>
      <c r="I160" s="25">
        <f t="shared" si="30"/>
        <v>23287.79</v>
      </c>
      <c r="J160" s="101">
        <f>I160/I$295</f>
        <v>1.2424241811515607E-2</v>
      </c>
      <c r="K160" s="17"/>
    </row>
    <row r="161" spans="1:11" s="18" customFormat="1" ht="25.15" customHeight="1">
      <c r="A161" s="33" t="s">
        <v>582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26</v>
      </c>
      <c r="G161" s="24">
        <v>26.81</v>
      </c>
      <c r="H161" s="24">
        <v>33.51</v>
      </c>
      <c r="I161" s="25">
        <f t="shared" si="30"/>
        <v>871.26</v>
      </c>
      <c r="J161" s="101">
        <f>I161/I$295</f>
        <v>4.6482491128188146E-4</v>
      </c>
      <c r="K161" s="17"/>
    </row>
    <row r="162" spans="1:11" s="95" customFormat="1" ht="30" customHeight="1">
      <c r="A162" s="88"/>
      <c r="B162" s="89"/>
      <c r="C162" s="89"/>
      <c r="D162" s="90" t="s">
        <v>409</v>
      </c>
      <c r="E162" s="91"/>
      <c r="F162" s="92"/>
      <c r="G162" s="89"/>
      <c r="H162" s="89"/>
      <c r="I162" s="93">
        <f>SUM(I106:I161)</f>
        <v>114691.52999999996</v>
      </c>
      <c r="J162" s="102">
        <f>SUM(J105:J161)</f>
        <v>6.1188945041701949E-2</v>
      </c>
      <c r="K162" s="94"/>
    </row>
    <row r="163" spans="1:11" s="51" customFormat="1" ht="30" customHeight="1">
      <c r="A163" s="46" t="s">
        <v>583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3"/>
      <c r="K163" s="50"/>
    </row>
    <row r="164" spans="1:11" s="18" customFormat="1" ht="25.15" customHeight="1">
      <c r="A164" s="13" t="s">
        <v>584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1"/>
      <c r="K164" s="17"/>
    </row>
    <row r="165" spans="1:11" s="18" customFormat="1" ht="49.9" customHeight="1">
      <c r="A165" s="33" t="s">
        <v>585</v>
      </c>
      <c r="B165" s="27">
        <v>103328</v>
      </c>
      <c r="C165" s="20" t="s">
        <v>18</v>
      </c>
      <c r="D165" s="38" t="s">
        <v>726</v>
      </c>
      <c r="E165" s="39" t="s">
        <v>59</v>
      </c>
      <c r="F165" s="23">
        <v>744.38</v>
      </c>
      <c r="G165" s="24">
        <v>96.51</v>
      </c>
      <c r="H165" s="24">
        <v>120.63</v>
      </c>
      <c r="I165" s="25">
        <f t="shared" ref="I165:I166" si="31">TRUNC(H165*F165,2)</f>
        <v>89794.55</v>
      </c>
      <c r="J165" s="101">
        <f>I165/I$295</f>
        <v>4.7906186141159324E-2</v>
      </c>
      <c r="K165" s="17"/>
    </row>
    <row r="166" spans="1:11" s="18" customFormat="1" ht="25.15" customHeight="1">
      <c r="A166" s="33" t="s">
        <v>586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126</v>
      </c>
      <c r="G166" s="24">
        <v>68.37</v>
      </c>
      <c r="H166" s="24">
        <v>85.46</v>
      </c>
      <c r="I166" s="25">
        <f t="shared" si="31"/>
        <v>10767.96</v>
      </c>
      <c r="J166" s="101">
        <f>I166/I$295</f>
        <v>5.7448018406524443E-3</v>
      </c>
      <c r="K166" s="17"/>
    </row>
    <row r="167" spans="1:11" s="18" customFormat="1" ht="25.15" customHeight="1">
      <c r="A167" s="13" t="s">
        <v>587</v>
      </c>
      <c r="B167" s="27"/>
      <c r="C167" s="20"/>
      <c r="D167" s="15" t="s">
        <v>90</v>
      </c>
      <c r="E167" s="36"/>
      <c r="F167" s="23"/>
      <c r="G167" s="24"/>
      <c r="H167" s="24"/>
      <c r="I167" s="25"/>
      <c r="J167" s="101"/>
      <c r="K167" s="17"/>
    </row>
    <row r="168" spans="1:11" s="18" customFormat="1" ht="34.9" customHeight="1">
      <c r="A168" s="33" t="s">
        <v>588</v>
      </c>
      <c r="B168" s="27" t="s">
        <v>381</v>
      </c>
      <c r="C168" s="20" t="s">
        <v>18</v>
      </c>
      <c r="D168" s="38" t="s">
        <v>91</v>
      </c>
      <c r="E168" s="39" t="s">
        <v>59</v>
      </c>
      <c r="F168" s="23">
        <v>11.32</v>
      </c>
      <c r="G168" s="24">
        <v>963.18</v>
      </c>
      <c r="H168" s="24">
        <v>1203.97</v>
      </c>
      <c r="I168" s="25">
        <f>TRUNC(H168*F168,2)</f>
        <v>13628.94</v>
      </c>
      <c r="J168" s="101">
        <f>I168/I$295</f>
        <v>7.2711599595598171E-3</v>
      </c>
      <c r="K168" s="17"/>
    </row>
    <row r="169" spans="1:11" s="18" customFormat="1" ht="25.15" customHeight="1">
      <c r="A169" s="13" t="s">
        <v>589</v>
      </c>
      <c r="B169" s="27"/>
      <c r="C169" s="20"/>
      <c r="D169" s="15" t="s">
        <v>92</v>
      </c>
      <c r="E169" s="36"/>
      <c r="F169" s="23"/>
      <c r="G169" s="24"/>
      <c r="H169" s="24"/>
      <c r="I169" s="25"/>
      <c r="J169" s="101"/>
      <c r="K169" s="17"/>
    </row>
    <row r="170" spans="1:11" s="18" customFormat="1" ht="34.9" customHeight="1">
      <c r="A170" s="33" t="s">
        <v>590</v>
      </c>
      <c r="B170" s="27" t="s">
        <v>382</v>
      </c>
      <c r="C170" s="20" t="s">
        <v>18</v>
      </c>
      <c r="D170" s="38" t="s">
        <v>93</v>
      </c>
      <c r="E170" s="39" t="s">
        <v>59</v>
      </c>
      <c r="F170" s="23">
        <v>10</v>
      </c>
      <c r="G170" s="24">
        <v>160.29</v>
      </c>
      <c r="H170" s="24">
        <v>200.36</v>
      </c>
      <c r="I170" s="25">
        <f>TRUNC(H170*F170,2)</f>
        <v>2003.6</v>
      </c>
      <c r="J170" s="101">
        <f>I170/I$295</f>
        <v>1.068938310314232E-3</v>
      </c>
      <c r="K170" s="17"/>
    </row>
    <row r="171" spans="1:11" s="18" customFormat="1" ht="25.15" customHeight="1">
      <c r="A171" s="13" t="s">
        <v>591</v>
      </c>
      <c r="B171" s="27"/>
      <c r="C171" s="20"/>
      <c r="D171" s="15" t="s">
        <v>88</v>
      </c>
      <c r="E171" s="36"/>
      <c r="F171" s="23"/>
      <c r="G171" s="24"/>
      <c r="H171" s="24"/>
      <c r="I171" s="25"/>
      <c r="J171" s="101"/>
      <c r="K171" s="17"/>
    </row>
    <row r="172" spans="1:11" s="18" customFormat="1" ht="25.15" customHeight="1">
      <c r="A172" s="33" t="s">
        <v>592</v>
      </c>
      <c r="B172" s="27" t="s">
        <v>383</v>
      </c>
      <c r="C172" s="20" t="s">
        <v>18</v>
      </c>
      <c r="D172" s="30" t="s">
        <v>89</v>
      </c>
      <c r="E172" s="22" t="s">
        <v>59</v>
      </c>
      <c r="F172" s="23">
        <v>59.55</v>
      </c>
      <c r="G172" s="24">
        <v>45.05</v>
      </c>
      <c r="H172" s="24">
        <v>56.31</v>
      </c>
      <c r="I172" s="25">
        <f>TRUNC(H172*F172,2)</f>
        <v>3353.26</v>
      </c>
      <c r="J172" s="101">
        <f>I172/I$295</f>
        <v>1.788993850291626E-3</v>
      </c>
      <c r="K172" s="17"/>
    </row>
    <row r="173" spans="1:11" s="95" customFormat="1" ht="30" customHeight="1">
      <c r="A173" s="88"/>
      <c r="B173" s="89"/>
      <c r="C173" s="89"/>
      <c r="D173" s="90" t="s">
        <v>409</v>
      </c>
      <c r="E173" s="91"/>
      <c r="F173" s="92"/>
      <c r="G173" s="89"/>
      <c r="H173" s="89"/>
      <c r="I173" s="93">
        <f>SUM(I165:I172)</f>
        <v>119548.31000000001</v>
      </c>
      <c r="J173" s="102">
        <f>SUM(J164:J172)</f>
        <v>6.3780080101977443E-2</v>
      </c>
      <c r="K173" s="94"/>
    </row>
    <row r="174" spans="1:11" s="51" customFormat="1" ht="30" customHeight="1">
      <c r="A174" s="46" t="s">
        <v>593</v>
      </c>
      <c r="B174" s="47"/>
      <c r="C174" s="47"/>
      <c r="D174" s="48" t="s">
        <v>6</v>
      </c>
      <c r="E174" s="49"/>
      <c r="F174" s="47"/>
      <c r="G174" s="47"/>
      <c r="H174" s="47"/>
      <c r="I174" s="47"/>
      <c r="J174" s="103"/>
      <c r="K174" s="50"/>
    </row>
    <row r="175" spans="1:11" s="18" customFormat="1" ht="25.15" customHeight="1">
      <c r="A175" s="13" t="s">
        <v>594</v>
      </c>
      <c r="B175" s="20"/>
      <c r="C175" s="20"/>
      <c r="D175" s="15" t="s">
        <v>94</v>
      </c>
      <c r="E175" s="36"/>
      <c r="F175" s="23"/>
      <c r="G175" s="24"/>
      <c r="H175" s="24"/>
      <c r="I175" s="25"/>
      <c r="J175" s="101"/>
      <c r="K175" s="17"/>
    </row>
    <row r="176" spans="1:11" s="18" customFormat="1" ht="25.15" customHeight="1">
      <c r="A176" s="33" t="s">
        <v>595</v>
      </c>
      <c r="B176" s="20" t="s">
        <v>318</v>
      </c>
      <c r="C176" s="20" t="s">
        <v>18</v>
      </c>
      <c r="D176" s="21" t="s">
        <v>95</v>
      </c>
      <c r="E176" s="22" t="s">
        <v>63</v>
      </c>
      <c r="F176" s="23">
        <v>6</v>
      </c>
      <c r="G176" s="24">
        <v>881.72</v>
      </c>
      <c r="H176" s="24">
        <v>1102.1500000000001</v>
      </c>
      <c r="I176" s="25">
        <f t="shared" ref="I176:I180" si="32">TRUNC(H176*F176,2)</f>
        <v>6612.9</v>
      </c>
      <c r="J176" s="101">
        <f>I176/I$295</f>
        <v>3.5280406030529969E-3</v>
      </c>
      <c r="K176" s="17"/>
    </row>
    <row r="177" spans="1:11" s="18" customFormat="1" ht="25.15" customHeight="1">
      <c r="A177" s="33" t="s">
        <v>596</v>
      </c>
      <c r="B177" s="20" t="s">
        <v>319</v>
      </c>
      <c r="C177" s="20" t="s">
        <v>18</v>
      </c>
      <c r="D177" s="21" t="s">
        <v>96</v>
      </c>
      <c r="E177" s="22" t="s">
        <v>63</v>
      </c>
      <c r="F177" s="23">
        <v>8</v>
      </c>
      <c r="G177" s="24">
        <v>1053.56</v>
      </c>
      <c r="H177" s="24">
        <v>1316.95</v>
      </c>
      <c r="I177" s="25">
        <f t="shared" si="32"/>
        <v>10535.6</v>
      </c>
      <c r="J177" s="101">
        <f>I177/I$295</f>
        <v>5.6208357267651344E-3</v>
      </c>
      <c r="K177" s="17"/>
    </row>
    <row r="178" spans="1:11" s="18" customFormat="1" ht="25.15" customHeight="1">
      <c r="A178" s="33" t="s">
        <v>597</v>
      </c>
      <c r="B178" s="20" t="s">
        <v>320</v>
      </c>
      <c r="C178" s="20" t="s">
        <v>18</v>
      </c>
      <c r="D178" s="21" t="s">
        <v>97</v>
      </c>
      <c r="E178" s="22" t="s">
        <v>63</v>
      </c>
      <c r="F178" s="23">
        <v>6</v>
      </c>
      <c r="G178" s="24">
        <v>1089.81</v>
      </c>
      <c r="H178" s="24">
        <v>1362.26</v>
      </c>
      <c r="I178" s="25">
        <f t="shared" si="32"/>
        <v>8173.56</v>
      </c>
      <c r="J178" s="101">
        <f>I178/I$295</f>
        <v>4.3606665081113967E-3</v>
      </c>
      <c r="K178" s="17"/>
    </row>
    <row r="179" spans="1:11" s="18" customFormat="1" ht="34.9" customHeight="1">
      <c r="A179" s="33" t="s">
        <v>598</v>
      </c>
      <c r="B179" s="20" t="s">
        <v>321</v>
      </c>
      <c r="C179" s="20" t="s">
        <v>20</v>
      </c>
      <c r="D179" s="38" t="s">
        <v>98</v>
      </c>
      <c r="E179" s="39" t="s">
        <v>63</v>
      </c>
      <c r="F179" s="23">
        <v>3</v>
      </c>
      <c r="G179" s="24">
        <v>1139.1400000000001</v>
      </c>
      <c r="H179" s="24">
        <v>1423.92</v>
      </c>
      <c r="I179" s="25">
        <f t="shared" si="32"/>
        <v>4271.76</v>
      </c>
      <c r="J179" s="101">
        <f>I179/I$295</f>
        <v>2.279021719139511E-3</v>
      </c>
      <c r="K179" s="17"/>
    </row>
    <row r="180" spans="1:11" s="18" customFormat="1" ht="34.9" customHeight="1">
      <c r="A180" s="33" t="s">
        <v>599</v>
      </c>
      <c r="B180" s="20" t="s">
        <v>322</v>
      </c>
      <c r="C180" s="20" t="s">
        <v>20</v>
      </c>
      <c r="D180" s="38" t="s">
        <v>99</v>
      </c>
      <c r="E180" s="39" t="s">
        <v>63</v>
      </c>
      <c r="F180" s="23">
        <v>2</v>
      </c>
      <c r="G180" s="24">
        <v>932.36</v>
      </c>
      <c r="H180" s="24">
        <v>1165.45</v>
      </c>
      <c r="I180" s="25">
        <f t="shared" si="32"/>
        <v>2330.9</v>
      </c>
      <c r="J180" s="101">
        <f>I180/I$295</f>
        <v>1.2435557533996024E-3</v>
      </c>
      <c r="K180" s="17"/>
    </row>
    <row r="181" spans="1:11" s="18" customFormat="1" ht="25.15" customHeight="1">
      <c r="A181" s="13" t="s">
        <v>600</v>
      </c>
      <c r="B181" s="20"/>
      <c r="C181" s="20"/>
      <c r="D181" s="15" t="s">
        <v>100</v>
      </c>
      <c r="E181" s="36"/>
      <c r="F181" s="23"/>
      <c r="G181" s="24"/>
      <c r="H181" s="24"/>
      <c r="I181" s="25"/>
      <c r="J181" s="101"/>
      <c r="K181" s="17"/>
    </row>
    <row r="182" spans="1:11" s="18" customFormat="1" ht="34.9" customHeight="1">
      <c r="A182" s="61" t="s">
        <v>601</v>
      </c>
      <c r="B182" s="20" t="s">
        <v>323</v>
      </c>
      <c r="C182" s="20" t="s">
        <v>18</v>
      </c>
      <c r="D182" s="38" t="s">
        <v>101</v>
      </c>
      <c r="E182" s="39" t="s">
        <v>59</v>
      </c>
      <c r="F182" s="23">
        <v>60.6</v>
      </c>
      <c r="G182" s="24">
        <v>743.16</v>
      </c>
      <c r="H182" s="24">
        <v>928.95</v>
      </c>
      <c r="I182" s="25">
        <f t="shared" ref="I182:I184" si="33">TRUNC(H182*F182,2)</f>
        <v>56294.37</v>
      </c>
      <c r="J182" s="101">
        <f>I182/I$295</f>
        <v>3.0033543994811437E-2</v>
      </c>
      <c r="K182" s="17"/>
    </row>
    <row r="183" spans="1:11" s="18" customFormat="1" ht="34.9" customHeight="1">
      <c r="A183" s="83" t="s">
        <v>602</v>
      </c>
      <c r="B183" s="20" t="s">
        <v>423</v>
      </c>
      <c r="C183" s="20" t="s">
        <v>18</v>
      </c>
      <c r="D183" s="38" t="s">
        <v>710</v>
      </c>
      <c r="E183" s="39" t="s">
        <v>705</v>
      </c>
      <c r="F183" s="23">
        <v>8</v>
      </c>
      <c r="G183" s="24">
        <v>344.45</v>
      </c>
      <c r="H183" s="24">
        <v>430.56</v>
      </c>
      <c r="I183" s="25">
        <f t="shared" si="33"/>
        <v>3444.48</v>
      </c>
      <c r="J183" s="101">
        <f t="shared" ref="J183:J184" si="34">I183/I$295</f>
        <v>1.8376605266076892E-3</v>
      </c>
      <c r="K183" s="17"/>
    </row>
    <row r="184" spans="1:11" s="18" customFormat="1" ht="25.15" customHeight="1">
      <c r="A184" s="33" t="s">
        <v>603</v>
      </c>
      <c r="B184" s="27" t="s">
        <v>424</v>
      </c>
      <c r="C184" s="20" t="s">
        <v>20</v>
      </c>
      <c r="D184" s="45" t="s">
        <v>711</v>
      </c>
      <c r="E184" s="44" t="s">
        <v>712</v>
      </c>
      <c r="F184" s="41">
        <v>3.2</v>
      </c>
      <c r="G184" s="24">
        <v>150.63</v>
      </c>
      <c r="H184" s="24">
        <v>188.28</v>
      </c>
      <c r="I184" s="25">
        <f t="shared" si="33"/>
        <v>602.49</v>
      </c>
      <c r="J184" s="101">
        <f t="shared" si="34"/>
        <v>3.2143374055760714E-4</v>
      </c>
      <c r="K184" s="17"/>
    </row>
    <row r="185" spans="1:11" s="18" customFormat="1" ht="25.15" customHeight="1">
      <c r="A185" s="13" t="s">
        <v>604</v>
      </c>
      <c r="B185" s="20"/>
      <c r="C185" s="20"/>
      <c r="D185" s="15" t="s">
        <v>102</v>
      </c>
      <c r="E185" s="36"/>
      <c r="F185" s="23"/>
      <c r="G185" s="24"/>
      <c r="H185" s="24"/>
      <c r="I185" s="25"/>
      <c r="J185" s="101"/>
      <c r="K185" s="17"/>
    </row>
    <row r="186" spans="1:11" s="18" customFormat="1" ht="34.9" customHeight="1">
      <c r="A186" s="33" t="s">
        <v>605</v>
      </c>
      <c r="B186" s="20" t="s">
        <v>324</v>
      </c>
      <c r="C186" s="20" t="s">
        <v>18</v>
      </c>
      <c r="D186" s="38" t="s">
        <v>103</v>
      </c>
      <c r="E186" s="39" t="s">
        <v>63</v>
      </c>
      <c r="F186" s="23">
        <v>20</v>
      </c>
      <c r="G186" s="24">
        <v>103.38</v>
      </c>
      <c r="H186" s="24">
        <v>129.22</v>
      </c>
      <c r="I186" s="25">
        <f t="shared" ref="I186:I188" si="35">TRUNC(H186*F186,2)</f>
        <v>2584.4</v>
      </c>
      <c r="J186" s="101">
        <f>I186/I$295</f>
        <v>1.3788002441485832E-3</v>
      </c>
      <c r="K186" s="17"/>
    </row>
    <row r="187" spans="1:11" s="18" customFormat="1" ht="34.9" customHeight="1">
      <c r="A187" s="33" t="s">
        <v>606</v>
      </c>
      <c r="B187" s="20" t="s">
        <v>384</v>
      </c>
      <c r="C187" s="20" t="s">
        <v>18</v>
      </c>
      <c r="D187" s="38" t="s">
        <v>104</v>
      </c>
      <c r="E187" s="39" t="s">
        <v>63</v>
      </c>
      <c r="F187" s="23">
        <v>60</v>
      </c>
      <c r="G187" s="24">
        <v>51.83</v>
      </c>
      <c r="H187" s="24">
        <v>64.78</v>
      </c>
      <c r="I187" s="25">
        <f t="shared" si="35"/>
        <v>3886.8</v>
      </c>
      <c r="J187" s="101">
        <f>I187/I$295</f>
        <v>2.0736421563831886E-3</v>
      </c>
      <c r="K187" s="17"/>
    </row>
    <row r="188" spans="1:11" s="18" customFormat="1" ht="25.15" customHeight="1">
      <c r="A188" s="33" t="s">
        <v>607</v>
      </c>
      <c r="B188" s="27" t="s">
        <v>425</v>
      </c>
      <c r="C188" s="20" t="s">
        <v>18</v>
      </c>
      <c r="D188" s="45" t="s">
        <v>713</v>
      </c>
      <c r="E188" s="44" t="s">
        <v>705</v>
      </c>
      <c r="F188" s="41">
        <v>5</v>
      </c>
      <c r="G188" s="24">
        <v>80.489999999999995</v>
      </c>
      <c r="H188" s="24">
        <v>100.61</v>
      </c>
      <c r="I188" s="25">
        <f t="shared" si="35"/>
        <v>503.05</v>
      </c>
      <c r="J188" s="101">
        <f>I188/I$295</f>
        <v>2.6838162158293794E-4</v>
      </c>
      <c r="K188" s="17"/>
    </row>
    <row r="189" spans="1:11" s="95" customFormat="1" ht="30" customHeight="1">
      <c r="A189" s="88"/>
      <c r="B189" s="89"/>
      <c r="C189" s="89"/>
      <c r="D189" s="90" t="s">
        <v>409</v>
      </c>
      <c r="E189" s="91"/>
      <c r="F189" s="92"/>
      <c r="G189" s="89"/>
      <c r="H189" s="89"/>
      <c r="I189" s="93">
        <f>SUM(I176:I188)</f>
        <v>99240.31</v>
      </c>
      <c r="J189" s="102">
        <f>SUM(J176:J188)</f>
        <v>5.294558259456008E-2</v>
      </c>
      <c r="K189" s="94"/>
    </row>
    <row r="190" spans="1:11" s="51" customFormat="1" ht="30" customHeight="1">
      <c r="A190" s="46" t="s">
        <v>608</v>
      </c>
      <c r="B190" s="47"/>
      <c r="C190" s="47"/>
      <c r="D190" s="48" t="s">
        <v>10</v>
      </c>
      <c r="E190" s="49"/>
      <c r="F190" s="47"/>
      <c r="G190" s="47"/>
      <c r="H190" s="47"/>
      <c r="I190" s="47"/>
      <c r="J190" s="103"/>
      <c r="K190" s="50"/>
    </row>
    <row r="191" spans="1:11" s="18" customFormat="1" ht="25.15" customHeight="1">
      <c r="A191" s="13" t="s">
        <v>609</v>
      </c>
      <c r="B191" s="20"/>
      <c r="C191" s="20"/>
      <c r="D191" s="15" t="s">
        <v>105</v>
      </c>
      <c r="E191" s="36"/>
      <c r="F191" s="23"/>
      <c r="G191" s="24"/>
      <c r="H191" s="24"/>
      <c r="I191" s="25"/>
      <c r="J191" s="101"/>
      <c r="K191" s="17"/>
    </row>
    <row r="192" spans="1:11" s="18" customFormat="1" ht="25.15" customHeight="1">
      <c r="A192" s="33" t="s">
        <v>610</v>
      </c>
      <c r="B192" s="20" t="s">
        <v>325</v>
      </c>
      <c r="C192" s="20" t="s">
        <v>18</v>
      </c>
      <c r="D192" s="21" t="s">
        <v>106</v>
      </c>
      <c r="E192" s="22" t="s">
        <v>59</v>
      </c>
      <c r="F192" s="23">
        <v>1021.83</v>
      </c>
      <c r="G192" s="24">
        <v>55.12</v>
      </c>
      <c r="H192" s="24">
        <v>68.900000000000006</v>
      </c>
      <c r="I192" s="25">
        <f t="shared" ref="I192:I194" si="36">TRUNC(H192*F192,2)</f>
        <v>70404.08</v>
      </c>
      <c r="J192" s="101">
        <f>I192/I$295</f>
        <v>3.7561198999015777E-2</v>
      </c>
      <c r="K192" s="17"/>
    </row>
    <row r="193" spans="1:11" s="18" customFormat="1" ht="25.15" customHeight="1">
      <c r="A193" s="33" t="s">
        <v>611</v>
      </c>
      <c r="B193" s="20" t="s">
        <v>21</v>
      </c>
      <c r="C193" s="20" t="s">
        <v>18</v>
      </c>
      <c r="D193" s="21" t="s">
        <v>107</v>
      </c>
      <c r="E193" s="22" t="s">
        <v>87</v>
      </c>
      <c r="F193" s="23">
        <v>180</v>
      </c>
      <c r="G193" s="24">
        <v>26.86</v>
      </c>
      <c r="H193" s="24">
        <v>33.57</v>
      </c>
      <c r="I193" s="25">
        <f t="shared" si="36"/>
        <v>6042.6</v>
      </c>
      <c r="J193" s="101">
        <f>I193/I$295</f>
        <v>3.2237805120307341E-3</v>
      </c>
      <c r="K193" s="17"/>
    </row>
    <row r="194" spans="1:11" s="18" customFormat="1" ht="25.15" customHeight="1">
      <c r="A194" s="33" t="s">
        <v>612</v>
      </c>
      <c r="B194" s="20" t="s">
        <v>385</v>
      </c>
      <c r="C194" s="20" t="s">
        <v>18</v>
      </c>
      <c r="D194" s="21" t="s">
        <v>108</v>
      </c>
      <c r="E194" s="22" t="s">
        <v>59</v>
      </c>
      <c r="F194" s="23">
        <v>1021.83</v>
      </c>
      <c r="G194" s="24">
        <v>101.66</v>
      </c>
      <c r="H194" s="24">
        <v>127.07</v>
      </c>
      <c r="I194" s="25">
        <f t="shared" si="36"/>
        <v>129843.93</v>
      </c>
      <c r="J194" s="101">
        <f>I194/I$295</f>
        <v>6.9272884377500205E-2</v>
      </c>
      <c r="K194" s="17"/>
    </row>
    <row r="195" spans="1:11" s="18" customFormat="1" ht="25.15" customHeight="1">
      <c r="A195" s="13" t="s">
        <v>613</v>
      </c>
      <c r="B195" s="20"/>
      <c r="C195" s="20"/>
      <c r="D195" s="15" t="s">
        <v>109</v>
      </c>
      <c r="E195" s="36"/>
      <c r="F195" s="23"/>
      <c r="G195" s="24"/>
      <c r="H195" s="24"/>
      <c r="I195" s="25"/>
      <c r="J195" s="101"/>
      <c r="K195" s="17"/>
    </row>
    <row r="196" spans="1:11" s="18" customFormat="1" ht="25.15" customHeight="1">
      <c r="A196" s="33" t="s">
        <v>614</v>
      </c>
      <c r="B196" s="20" t="s">
        <v>326</v>
      </c>
      <c r="C196" s="20" t="s">
        <v>18</v>
      </c>
      <c r="D196" s="21" t="s">
        <v>110</v>
      </c>
      <c r="E196" s="22" t="s">
        <v>87</v>
      </c>
      <c r="F196" s="23">
        <v>24.6</v>
      </c>
      <c r="G196" s="24">
        <v>51.73</v>
      </c>
      <c r="H196" s="24">
        <v>64.66</v>
      </c>
      <c r="I196" s="25">
        <f>TRUNC(H196*F196,2)</f>
        <v>1590.63</v>
      </c>
      <c r="J196" s="101">
        <f>I196/I$295</f>
        <v>8.4861516497061632E-4</v>
      </c>
      <c r="K196" s="17"/>
    </row>
    <row r="197" spans="1:11" s="95" customFormat="1" ht="30" customHeight="1">
      <c r="A197" s="88"/>
      <c r="B197" s="89"/>
      <c r="C197" s="89"/>
      <c r="D197" s="90" t="s">
        <v>409</v>
      </c>
      <c r="E197" s="91"/>
      <c r="F197" s="92"/>
      <c r="G197" s="89"/>
      <c r="H197" s="89"/>
      <c r="I197" s="93">
        <f>SUM(I191:I196)</f>
        <v>207881.24</v>
      </c>
      <c r="J197" s="102">
        <f>SUM(J191:J196)</f>
        <v>0.11090647905351733</v>
      </c>
      <c r="K197" s="94"/>
    </row>
    <row r="198" spans="1:11" s="51" customFormat="1" ht="30" customHeight="1">
      <c r="A198" s="46" t="s">
        <v>615</v>
      </c>
      <c r="B198" s="47"/>
      <c r="C198" s="47"/>
      <c r="D198" s="48" t="s">
        <v>11</v>
      </c>
      <c r="E198" s="49"/>
      <c r="F198" s="47"/>
      <c r="G198" s="47"/>
      <c r="H198" s="47"/>
      <c r="I198" s="47"/>
      <c r="J198" s="103"/>
      <c r="K198" s="50"/>
    </row>
    <row r="199" spans="1:11" s="18" customFormat="1" ht="25.15" customHeight="1">
      <c r="A199" s="13" t="s">
        <v>616</v>
      </c>
      <c r="B199" s="20"/>
      <c r="C199" s="20"/>
      <c r="D199" s="15" t="s">
        <v>111</v>
      </c>
      <c r="E199" s="36"/>
      <c r="F199" s="41"/>
      <c r="G199" s="24"/>
      <c r="H199" s="24"/>
      <c r="I199" s="42"/>
      <c r="J199" s="105"/>
      <c r="K199" s="17"/>
    </row>
    <row r="200" spans="1:11" s="18" customFormat="1" ht="25.15" customHeight="1">
      <c r="A200" s="33" t="s">
        <v>617</v>
      </c>
      <c r="B200" s="20" t="s">
        <v>327</v>
      </c>
      <c r="C200" s="20" t="s">
        <v>18</v>
      </c>
      <c r="D200" s="43" t="s">
        <v>112</v>
      </c>
      <c r="E200" s="44" t="s">
        <v>59</v>
      </c>
      <c r="F200" s="41">
        <v>1488.76</v>
      </c>
      <c r="G200" s="24">
        <v>4.8499999999999996</v>
      </c>
      <c r="H200" s="24">
        <v>6.06</v>
      </c>
      <c r="I200" s="25">
        <f t="shared" ref="I200:I204" si="37">TRUNC(H200*F200,2)</f>
        <v>9021.8799999999992</v>
      </c>
      <c r="J200" s="105">
        <f>I200/I$295</f>
        <v>4.8132527266209636E-3</v>
      </c>
      <c r="K200" s="17"/>
    </row>
    <row r="201" spans="1:11" s="18" customFormat="1" ht="25.15" customHeight="1">
      <c r="A201" s="33" t="s">
        <v>618</v>
      </c>
      <c r="B201" s="20" t="s">
        <v>22</v>
      </c>
      <c r="C201" s="20" t="s">
        <v>18</v>
      </c>
      <c r="D201" s="43" t="s">
        <v>113</v>
      </c>
      <c r="E201" s="44" t="s">
        <v>59</v>
      </c>
      <c r="F201" s="41">
        <v>508.38</v>
      </c>
      <c r="G201" s="24">
        <v>6.99</v>
      </c>
      <c r="H201" s="24">
        <v>8.73</v>
      </c>
      <c r="I201" s="25">
        <f t="shared" si="37"/>
        <v>4438.1499999999996</v>
      </c>
      <c r="J201" s="105">
        <f>I201/I$295</f>
        <v>2.3677922549017309E-3</v>
      </c>
      <c r="K201" s="17"/>
    </row>
    <row r="202" spans="1:11" s="18" customFormat="1" ht="25.15" customHeight="1">
      <c r="A202" s="33" t="s">
        <v>619</v>
      </c>
      <c r="B202" s="20" t="s">
        <v>328</v>
      </c>
      <c r="C202" s="20" t="s">
        <v>18</v>
      </c>
      <c r="D202" s="43" t="s">
        <v>114</v>
      </c>
      <c r="E202" s="44" t="s">
        <v>59</v>
      </c>
      <c r="F202" s="41">
        <v>815.76</v>
      </c>
      <c r="G202" s="24">
        <v>35.54</v>
      </c>
      <c r="H202" s="24">
        <v>44.42</v>
      </c>
      <c r="I202" s="25">
        <f t="shared" si="37"/>
        <v>36236.050000000003</v>
      </c>
      <c r="J202" s="105">
        <f>I202/I$295</f>
        <v>1.9332252974377136E-2</v>
      </c>
      <c r="K202" s="17"/>
    </row>
    <row r="203" spans="1:11" s="18" customFormat="1" ht="25.15" customHeight="1">
      <c r="A203" s="33" t="s">
        <v>620</v>
      </c>
      <c r="B203" s="20" t="s">
        <v>329</v>
      </c>
      <c r="C203" s="20" t="s">
        <v>18</v>
      </c>
      <c r="D203" s="43" t="s">
        <v>115</v>
      </c>
      <c r="E203" s="44" t="s">
        <v>59</v>
      </c>
      <c r="F203" s="41">
        <v>673</v>
      </c>
      <c r="G203" s="24">
        <v>24.36</v>
      </c>
      <c r="H203" s="24">
        <v>30.45</v>
      </c>
      <c r="I203" s="25">
        <f t="shared" si="37"/>
        <v>20492.849999999999</v>
      </c>
      <c r="J203" s="105">
        <f>I203/I$295</f>
        <v>1.093311661635207E-2</v>
      </c>
      <c r="K203" s="17"/>
    </row>
    <row r="204" spans="1:11" s="18" customFormat="1" ht="34.9" customHeight="1">
      <c r="A204" s="33" t="s">
        <v>621</v>
      </c>
      <c r="B204" s="20" t="s">
        <v>386</v>
      </c>
      <c r="C204" s="20" t="s">
        <v>18</v>
      </c>
      <c r="D204" s="43" t="s">
        <v>116</v>
      </c>
      <c r="E204" s="44" t="s">
        <v>59</v>
      </c>
      <c r="F204" s="41">
        <v>508.38</v>
      </c>
      <c r="G204" s="24">
        <v>34.57</v>
      </c>
      <c r="H204" s="24">
        <v>43.21</v>
      </c>
      <c r="I204" s="25">
        <f t="shared" si="37"/>
        <v>21967.09</v>
      </c>
      <c r="J204" s="105">
        <f>I204/I$295</f>
        <v>1.1719636687522791E-2</v>
      </c>
      <c r="K204" s="17"/>
    </row>
    <row r="205" spans="1:11" s="18" customFormat="1" ht="25.15" customHeight="1">
      <c r="A205" s="13" t="s">
        <v>622</v>
      </c>
      <c r="B205" s="20"/>
      <c r="C205" s="20"/>
      <c r="D205" s="15" t="s">
        <v>117</v>
      </c>
      <c r="E205" s="36"/>
      <c r="F205" s="41"/>
      <c r="G205" s="24"/>
      <c r="H205" s="24"/>
      <c r="I205" s="42"/>
      <c r="J205" s="105"/>
      <c r="K205" s="17"/>
    </row>
    <row r="206" spans="1:11" s="67" customFormat="1" ht="49.9" customHeight="1">
      <c r="A206" s="33" t="s">
        <v>623</v>
      </c>
      <c r="B206" s="62">
        <v>11180</v>
      </c>
      <c r="C206" s="63" t="s">
        <v>20</v>
      </c>
      <c r="D206" s="45" t="s">
        <v>118</v>
      </c>
      <c r="E206" s="64" t="s">
        <v>59</v>
      </c>
      <c r="F206" s="65">
        <v>673</v>
      </c>
      <c r="G206" s="24">
        <v>124.75</v>
      </c>
      <c r="H206" s="24">
        <v>155.93</v>
      </c>
      <c r="I206" s="25">
        <f>TRUNC(H206*F206,2)</f>
        <v>104940.89</v>
      </c>
      <c r="J206" s="105">
        <f>I206/I$295</f>
        <v>5.5986892413391734E-2</v>
      </c>
      <c r="K206" s="66"/>
    </row>
    <row r="207" spans="1:11" s="95" customFormat="1" ht="30" customHeight="1">
      <c r="A207" s="88"/>
      <c r="B207" s="89"/>
      <c r="C207" s="89"/>
      <c r="D207" s="90" t="s">
        <v>409</v>
      </c>
      <c r="E207" s="91"/>
      <c r="F207" s="92"/>
      <c r="G207" s="89"/>
      <c r="H207" s="89"/>
      <c r="I207" s="93">
        <f>SUM(I199:I206)</f>
        <v>197096.90999999997</v>
      </c>
      <c r="J207" s="102">
        <f>SUM(J199:J206)</f>
        <v>0.10515294367316642</v>
      </c>
      <c r="K207" s="94"/>
    </row>
    <row r="208" spans="1:11" s="51" customFormat="1" ht="30" customHeight="1">
      <c r="A208" s="46" t="s">
        <v>624</v>
      </c>
      <c r="B208" s="47"/>
      <c r="C208" s="47"/>
      <c r="D208" s="48" t="s">
        <v>12</v>
      </c>
      <c r="E208" s="49"/>
      <c r="F208" s="47"/>
      <c r="G208" s="47"/>
      <c r="H208" s="47"/>
      <c r="I208" s="47"/>
      <c r="J208" s="103"/>
      <c r="K208" s="50"/>
    </row>
    <row r="209" spans="1:11" s="18" customFormat="1" ht="25.15" customHeight="1">
      <c r="A209" s="13" t="s">
        <v>625</v>
      </c>
      <c r="B209" s="27"/>
      <c r="C209" s="20"/>
      <c r="D209" s="15" t="s">
        <v>119</v>
      </c>
      <c r="E209" s="36"/>
      <c r="F209" s="41"/>
      <c r="G209" s="24"/>
      <c r="H209" s="24"/>
      <c r="I209" s="42"/>
      <c r="J209" s="105"/>
      <c r="K209" s="17"/>
    </row>
    <row r="210" spans="1:11" s="18" customFormat="1" ht="34.9" customHeight="1">
      <c r="A210" s="33" t="s">
        <v>626</v>
      </c>
      <c r="B210" s="27" t="s">
        <v>426</v>
      </c>
      <c r="C210" s="20" t="s">
        <v>18</v>
      </c>
      <c r="D210" s="43" t="s">
        <v>714</v>
      </c>
      <c r="E210" s="44" t="s">
        <v>59</v>
      </c>
      <c r="F210" s="41">
        <v>666.07</v>
      </c>
      <c r="G210" s="24">
        <v>62.08</v>
      </c>
      <c r="H210" s="24">
        <v>77.599999999999994</v>
      </c>
      <c r="I210" s="25">
        <f>TRUNC(H210*F210,2)</f>
        <v>51687.03</v>
      </c>
      <c r="J210" s="105">
        <f>I210/I$295</f>
        <v>2.7575487379397592E-2</v>
      </c>
      <c r="K210" s="17"/>
    </row>
    <row r="211" spans="1:11" s="18" customFormat="1" ht="25.15" customHeight="1">
      <c r="A211" s="13" t="s">
        <v>627</v>
      </c>
      <c r="B211" s="27"/>
      <c r="C211" s="20"/>
      <c r="D211" s="15" t="s">
        <v>117</v>
      </c>
      <c r="E211" s="36"/>
      <c r="F211" s="41"/>
      <c r="G211" s="24"/>
      <c r="H211" s="24"/>
      <c r="I211" s="42"/>
      <c r="J211" s="105"/>
      <c r="K211" s="17"/>
    </row>
    <row r="212" spans="1:11" s="18" customFormat="1" ht="34.9" customHeight="1">
      <c r="A212" s="33" t="s">
        <v>628</v>
      </c>
      <c r="B212" s="27" t="s">
        <v>23</v>
      </c>
      <c r="C212" s="20" t="s">
        <v>18</v>
      </c>
      <c r="D212" s="43" t="s">
        <v>120</v>
      </c>
      <c r="E212" s="44" t="s">
        <v>59</v>
      </c>
      <c r="F212" s="41">
        <v>666.07</v>
      </c>
      <c r="G212" s="24">
        <v>66.040000000000006</v>
      </c>
      <c r="H212" s="24">
        <v>82.55</v>
      </c>
      <c r="I212" s="25">
        <f>TRUNC(H212*F212,2)</f>
        <v>54984.07</v>
      </c>
      <c r="J212" s="105">
        <f>I212/I$295</f>
        <v>2.9334487362746783E-2</v>
      </c>
      <c r="K212" s="17"/>
    </row>
    <row r="213" spans="1:11" s="18" customFormat="1" ht="25.15" customHeight="1">
      <c r="A213" s="13" t="s">
        <v>629</v>
      </c>
      <c r="B213" s="27"/>
      <c r="C213" s="20"/>
      <c r="D213" s="15" t="s">
        <v>121</v>
      </c>
      <c r="E213" s="36"/>
      <c r="F213" s="41"/>
      <c r="G213" s="24"/>
      <c r="H213" s="24"/>
      <c r="I213" s="42"/>
      <c r="J213" s="105"/>
      <c r="K213" s="17"/>
    </row>
    <row r="214" spans="1:11" s="18" customFormat="1" ht="25.15" customHeight="1">
      <c r="A214" s="33" t="s">
        <v>630</v>
      </c>
      <c r="B214" s="27" t="s">
        <v>427</v>
      </c>
      <c r="C214" s="20" t="s">
        <v>18</v>
      </c>
      <c r="D214" s="45" t="s">
        <v>347</v>
      </c>
      <c r="E214" s="44" t="s">
        <v>59</v>
      </c>
      <c r="F214" s="41">
        <v>149.38999999999999</v>
      </c>
      <c r="G214" s="24">
        <v>99.09</v>
      </c>
      <c r="H214" s="24">
        <v>123.86</v>
      </c>
      <c r="I214" s="25">
        <f>TRUNC(H214*F214,2)</f>
        <v>18503.439999999999</v>
      </c>
      <c r="J214" s="105">
        <f>I214/I$295</f>
        <v>9.8717487964667464E-3</v>
      </c>
      <c r="K214" s="17"/>
    </row>
    <row r="215" spans="1:11" s="95" customFormat="1" ht="30" customHeight="1">
      <c r="A215" s="88"/>
      <c r="B215" s="89"/>
      <c r="C215" s="89"/>
      <c r="D215" s="90" t="s">
        <v>409</v>
      </c>
      <c r="E215" s="91"/>
      <c r="F215" s="92"/>
      <c r="G215" s="89"/>
      <c r="H215" s="89"/>
      <c r="I215" s="93">
        <f>SUM(I210:I214)</f>
        <v>125174.54000000001</v>
      </c>
      <c r="J215" s="102">
        <f>SUM(J209:J214)</f>
        <v>6.6781723538611115E-2</v>
      </c>
      <c r="K215" s="94"/>
    </row>
    <row r="216" spans="1:11" s="51" customFormat="1" ht="30" customHeight="1">
      <c r="A216" s="46" t="s">
        <v>631</v>
      </c>
      <c r="B216" s="47"/>
      <c r="C216" s="47"/>
      <c r="D216" s="48" t="s">
        <v>122</v>
      </c>
      <c r="E216" s="49"/>
      <c r="F216" s="47"/>
      <c r="G216" s="47"/>
      <c r="H216" s="47"/>
      <c r="I216" s="47"/>
      <c r="J216" s="103"/>
      <c r="K216" s="50"/>
    </row>
    <row r="217" spans="1:11" s="18" customFormat="1" ht="25.15" customHeight="1">
      <c r="A217" s="13" t="s">
        <v>632</v>
      </c>
      <c r="B217" s="20"/>
      <c r="C217" s="20"/>
      <c r="D217" s="15" t="s">
        <v>123</v>
      </c>
      <c r="E217" s="36"/>
      <c r="F217" s="41"/>
      <c r="G217" s="24"/>
      <c r="H217" s="24"/>
      <c r="I217" s="42"/>
      <c r="J217" s="105"/>
      <c r="K217" s="17"/>
    </row>
    <row r="218" spans="1:11" s="67" customFormat="1" ht="25.15" customHeight="1">
      <c r="A218" s="33" t="s">
        <v>633</v>
      </c>
      <c r="B218" s="63" t="s">
        <v>387</v>
      </c>
      <c r="C218" s="63" t="s">
        <v>18</v>
      </c>
      <c r="D218" s="45" t="s">
        <v>124</v>
      </c>
      <c r="E218" s="64" t="s">
        <v>87</v>
      </c>
      <c r="F218" s="65">
        <v>24.7</v>
      </c>
      <c r="G218" s="24">
        <v>126.22</v>
      </c>
      <c r="H218" s="24">
        <v>157.77000000000001</v>
      </c>
      <c r="I218" s="25">
        <f>TRUNC(H218*F218,2)</f>
        <v>3896.91</v>
      </c>
      <c r="J218" s="105">
        <f>I218/I$295</f>
        <v>2.0790359307479704E-3</v>
      </c>
      <c r="K218" s="66"/>
    </row>
    <row r="219" spans="1:11" s="18" customFormat="1" ht="25.15" customHeight="1">
      <c r="A219" s="13" t="s">
        <v>634</v>
      </c>
      <c r="B219" s="20"/>
      <c r="C219" s="20"/>
      <c r="D219" s="15" t="s">
        <v>125</v>
      </c>
      <c r="E219" s="36"/>
      <c r="F219" s="41"/>
      <c r="G219" s="24"/>
      <c r="H219" s="24"/>
      <c r="I219" s="42"/>
      <c r="J219" s="105"/>
      <c r="K219" s="17"/>
    </row>
    <row r="220" spans="1:11" s="18" customFormat="1" ht="34.9" customHeight="1">
      <c r="A220" s="33" t="s">
        <v>633</v>
      </c>
      <c r="B220" s="20" t="s">
        <v>330</v>
      </c>
      <c r="C220" s="20" t="s">
        <v>18</v>
      </c>
      <c r="D220" s="45" t="s">
        <v>126</v>
      </c>
      <c r="E220" s="44" t="s">
        <v>87</v>
      </c>
      <c r="F220" s="41">
        <v>56</v>
      </c>
      <c r="G220" s="24">
        <v>10.46</v>
      </c>
      <c r="H220" s="24">
        <v>13.07</v>
      </c>
      <c r="I220" s="25">
        <f>TRUNC(H220*F220,2)</f>
        <v>731.92</v>
      </c>
      <c r="J220" s="105">
        <f>I220/I$295</f>
        <v>3.9048578962127802E-4</v>
      </c>
      <c r="K220" s="17"/>
    </row>
    <row r="221" spans="1:11" s="95" customFormat="1" ht="30" customHeight="1">
      <c r="A221" s="88"/>
      <c r="B221" s="89"/>
      <c r="C221" s="89"/>
      <c r="D221" s="90" t="s">
        <v>409</v>
      </c>
      <c r="E221" s="91"/>
      <c r="F221" s="92"/>
      <c r="G221" s="89"/>
      <c r="H221" s="89"/>
      <c r="I221" s="93">
        <f>SUM(I218:I220)</f>
        <v>4628.83</v>
      </c>
      <c r="J221" s="102">
        <f>SUM(J218:J220)</f>
        <v>2.4695217203692483E-3</v>
      </c>
      <c r="K221" s="94"/>
    </row>
    <row r="222" spans="1:11" s="51" customFormat="1" ht="30" customHeight="1">
      <c r="A222" s="46" t="s">
        <v>635</v>
      </c>
      <c r="B222" s="47"/>
      <c r="C222" s="47"/>
      <c r="D222" s="48" t="s">
        <v>13</v>
      </c>
      <c r="E222" s="49"/>
      <c r="F222" s="47"/>
      <c r="G222" s="47"/>
      <c r="H222" s="47"/>
      <c r="I222" s="47"/>
      <c r="J222" s="103"/>
      <c r="K222" s="50"/>
    </row>
    <row r="223" spans="1:11" s="18" customFormat="1" ht="25.15" customHeight="1">
      <c r="A223" s="13" t="s">
        <v>636</v>
      </c>
      <c r="B223" s="20"/>
      <c r="C223" s="20"/>
      <c r="D223" s="15" t="s">
        <v>127</v>
      </c>
      <c r="E223" s="36"/>
      <c r="F223" s="41"/>
      <c r="G223" s="24"/>
      <c r="H223" s="24"/>
      <c r="I223" s="42"/>
      <c r="J223" s="105"/>
      <c r="K223" s="17"/>
    </row>
    <row r="224" spans="1:11" s="18" customFormat="1" ht="34.9" customHeight="1">
      <c r="A224" s="83" t="s">
        <v>637</v>
      </c>
      <c r="B224" s="20" t="s">
        <v>428</v>
      </c>
      <c r="C224" s="20" t="s">
        <v>18</v>
      </c>
      <c r="D224" s="76" t="s">
        <v>715</v>
      </c>
      <c r="E224" s="44" t="s">
        <v>59</v>
      </c>
      <c r="F224" s="41">
        <v>1324.14</v>
      </c>
      <c r="G224" s="24">
        <v>3.8</v>
      </c>
      <c r="H224" s="24">
        <v>4.75</v>
      </c>
      <c r="I224" s="25">
        <f t="shared" ref="I224:I228" si="38">TRUNC(H224*F224,2)</f>
        <v>6289.66</v>
      </c>
      <c r="J224" s="105">
        <f t="shared" ref="J224" si="39">I224/I$295</f>
        <v>3.3555892058549672E-3</v>
      </c>
      <c r="K224" s="17"/>
    </row>
    <row r="225" spans="1:11" s="18" customFormat="1" ht="34.9" customHeight="1">
      <c r="A225" s="83" t="s">
        <v>638</v>
      </c>
      <c r="B225" s="27" t="s">
        <v>388</v>
      </c>
      <c r="C225" s="20" t="s">
        <v>18</v>
      </c>
      <c r="D225" s="45" t="s">
        <v>716</v>
      </c>
      <c r="E225" s="44" t="s">
        <v>59</v>
      </c>
      <c r="F225" s="41">
        <v>815.76</v>
      </c>
      <c r="G225" s="24">
        <v>15.31</v>
      </c>
      <c r="H225" s="24">
        <v>19.13</v>
      </c>
      <c r="I225" s="25">
        <f t="shared" si="38"/>
        <v>15605.48</v>
      </c>
      <c r="J225" s="105">
        <f>I225/I$295</f>
        <v>8.3256615206840391E-3</v>
      </c>
      <c r="K225" s="17"/>
    </row>
    <row r="226" spans="1:11" s="18" customFormat="1" ht="34.9" customHeight="1">
      <c r="A226" s="83" t="s">
        <v>639</v>
      </c>
      <c r="B226" s="27" t="s">
        <v>429</v>
      </c>
      <c r="C226" s="20" t="s">
        <v>18</v>
      </c>
      <c r="D226" s="45" t="s">
        <v>717</v>
      </c>
      <c r="E226" s="44" t="s">
        <v>59</v>
      </c>
      <c r="F226" s="41">
        <v>815.76</v>
      </c>
      <c r="G226" s="24">
        <v>18.3</v>
      </c>
      <c r="H226" s="24">
        <v>22.87</v>
      </c>
      <c r="I226" s="25">
        <f t="shared" si="38"/>
        <v>18656.43</v>
      </c>
      <c r="J226" s="105">
        <f t="shared" ref="J226:J228" si="40">I226/I$295</f>
        <v>9.9533703137830633E-3</v>
      </c>
      <c r="K226" s="17"/>
    </row>
    <row r="227" spans="1:11" s="18" customFormat="1" ht="34.9" customHeight="1">
      <c r="A227" s="83" t="s">
        <v>640</v>
      </c>
      <c r="B227" s="27" t="s">
        <v>389</v>
      </c>
      <c r="C227" s="20" t="s">
        <v>18</v>
      </c>
      <c r="D227" s="45" t="s">
        <v>718</v>
      </c>
      <c r="E227" s="44" t="s">
        <v>59</v>
      </c>
      <c r="F227" s="41">
        <v>508.38</v>
      </c>
      <c r="G227" s="24">
        <v>17.88</v>
      </c>
      <c r="H227" s="24">
        <v>22.35</v>
      </c>
      <c r="I227" s="25">
        <f t="shared" si="38"/>
        <v>11362.29</v>
      </c>
      <c r="J227" s="105">
        <f t="shared" si="40"/>
        <v>6.0618821490818009E-3</v>
      </c>
      <c r="K227" s="17"/>
    </row>
    <row r="228" spans="1:11" s="18" customFormat="1" ht="34.9" customHeight="1">
      <c r="A228" s="83" t="s">
        <v>641</v>
      </c>
      <c r="B228" s="27" t="s">
        <v>430</v>
      </c>
      <c r="C228" s="20" t="s">
        <v>18</v>
      </c>
      <c r="D228" s="45" t="s">
        <v>719</v>
      </c>
      <c r="E228" s="44" t="s">
        <v>59</v>
      </c>
      <c r="F228" s="41">
        <v>508.38</v>
      </c>
      <c r="G228" s="24">
        <v>33.6</v>
      </c>
      <c r="H228" s="24">
        <v>42</v>
      </c>
      <c r="I228" s="25">
        <f t="shared" si="38"/>
        <v>21351.96</v>
      </c>
      <c r="J228" s="105">
        <f t="shared" si="40"/>
        <v>1.1391459395237107E-2</v>
      </c>
      <c r="K228" s="17"/>
    </row>
    <row r="229" spans="1:11" s="18" customFormat="1" ht="25.15" customHeight="1">
      <c r="A229" s="13" t="s">
        <v>642</v>
      </c>
      <c r="B229" s="20"/>
      <c r="C229" s="20"/>
      <c r="D229" s="15" t="s">
        <v>128</v>
      </c>
      <c r="E229" s="36"/>
      <c r="F229" s="41"/>
      <c r="G229" s="24"/>
      <c r="H229" s="24"/>
      <c r="I229" s="42"/>
      <c r="J229" s="105"/>
      <c r="K229" s="17"/>
    </row>
    <row r="230" spans="1:11" s="18" customFormat="1" ht="34.9" customHeight="1">
      <c r="A230" s="33" t="s">
        <v>643</v>
      </c>
      <c r="B230" s="20" t="s">
        <v>331</v>
      </c>
      <c r="C230" s="20" t="s">
        <v>18</v>
      </c>
      <c r="D230" s="43" t="s">
        <v>129</v>
      </c>
      <c r="E230" s="44" t="s">
        <v>59</v>
      </c>
      <c r="F230" s="41">
        <v>80</v>
      </c>
      <c r="G230" s="24">
        <v>17.239999999999998</v>
      </c>
      <c r="H230" s="24">
        <v>21.55</v>
      </c>
      <c r="I230" s="25">
        <f t="shared" ref="I230:I232" si="41">TRUNC(H230*F230,2)</f>
        <v>1724</v>
      </c>
      <c r="J230" s="105">
        <f>I230/I$295</f>
        <v>9.1976923886091832E-4</v>
      </c>
      <c r="K230" s="17"/>
    </row>
    <row r="231" spans="1:11" s="18" customFormat="1" ht="34.9" customHeight="1">
      <c r="A231" s="33" t="s">
        <v>644</v>
      </c>
      <c r="B231" s="20" t="s">
        <v>390</v>
      </c>
      <c r="C231" s="20" t="s">
        <v>18</v>
      </c>
      <c r="D231" s="43" t="s">
        <v>130</v>
      </c>
      <c r="E231" s="44" t="s">
        <v>59</v>
      </c>
      <c r="F231" s="41">
        <v>268</v>
      </c>
      <c r="G231" s="24">
        <v>8.6199999999999992</v>
      </c>
      <c r="H231" s="24">
        <v>10.77</v>
      </c>
      <c r="I231" s="25">
        <f t="shared" si="41"/>
        <v>2886.36</v>
      </c>
      <c r="J231" s="105">
        <f>I231/I$295</f>
        <v>1.539898573247448E-3</v>
      </c>
      <c r="K231" s="17"/>
    </row>
    <row r="232" spans="1:11" s="18" customFormat="1" ht="34.9" customHeight="1">
      <c r="A232" s="33" t="s">
        <v>645</v>
      </c>
      <c r="B232" s="20" t="s">
        <v>391</v>
      </c>
      <c r="C232" s="20" t="s">
        <v>18</v>
      </c>
      <c r="D232" s="43" t="s">
        <v>131</v>
      </c>
      <c r="E232" s="44" t="s">
        <v>59</v>
      </c>
      <c r="F232" s="41">
        <v>121.2</v>
      </c>
      <c r="G232" s="24">
        <v>28.62</v>
      </c>
      <c r="H232" s="24">
        <v>35.770000000000003</v>
      </c>
      <c r="I232" s="25">
        <f t="shared" si="41"/>
        <v>4335.32</v>
      </c>
      <c r="J232" s="105">
        <f>I232/I$295</f>
        <v>2.3129315409620163E-3</v>
      </c>
      <c r="K232" s="17"/>
    </row>
    <row r="233" spans="1:11" s="95" customFormat="1" ht="30" customHeight="1">
      <c r="A233" s="88"/>
      <c r="B233" s="89"/>
      <c r="C233" s="89"/>
      <c r="D233" s="90" t="s">
        <v>409</v>
      </c>
      <c r="E233" s="91"/>
      <c r="F233" s="92"/>
      <c r="G233" s="89"/>
      <c r="H233" s="89"/>
      <c r="I233" s="93">
        <f>SUM(I223:I232)</f>
        <v>82211.5</v>
      </c>
      <c r="J233" s="102">
        <f>SUM(J222:J232)</f>
        <v>4.3860561937711359E-2</v>
      </c>
      <c r="K233" s="94"/>
    </row>
    <row r="234" spans="1:11" s="51" customFormat="1" ht="30" customHeight="1">
      <c r="A234" s="46" t="s">
        <v>646</v>
      </c>
      <c r="B234" s="47"/>
      <c r="C234" s="47"/>
      <c r="D234" s="48" t="s">
        <v>132</v>
      </c>
      <c r="E234" s="49"/>
      <c r="F234" s="47"/>
      <c r="G234" s="47"/>
      <c r="H234" s="47"/>
      <c r="I234" s="47"/>
      <c r="J234" s="103"/>
      <c r="K234" s="50"/>
    </row>
    <row r="235" spans="1:11" s="18" customFormat="1" ht="25.15" customHeight="1">
      <c r="A235" s="13" t="s">
        <v>647</v>
      </c>
      <c r="B235" s="20"/>
      <c r="C235" s="20"/>
      <c r="D235" s="15" t="s">
        <v>133</v>
      </c>
      <c r="E235" s="36"/>
      <c r="F235" s="41"/>
      <c r="G235" s="24"/>
      <c r="H235" s="24"/>
      <c r="I235" s="42"/>
      <c r="J235" s="105"/>
      <c r="K235" s="17"/>
    </row>
    <row r="236" spans="1:11" s="18" customFormat="1" ht="49.9" customHeight="1">
      <c r="A236" s="33" t="s">
        <v>648</v>
      </c>
      <c r="B236" s="20" t="s">
        <v>332</v>
      </c>
      <c r="C236" s="20" t="s">
        <v>20</v>
      </c>
      <c r="D236" s="43" t="s">
        <v>134</v>
      </c>
      <c r="E236" s="44" t="s">
        <v>87</v>
      </c>
      <c r="F236" s="41">
        <v>10.8</v>
      </c>
      <c r="G236" s="24">
        <v>204.15</v>
      </c>
      <c r="H236" s="24">
        <v>255.18</v>
      </c>
      <c r="I236" s="25">
        <f>TRUNC(H236*F236,2)</f>
        <v>2755.94</v>
      </c>
      <c r="J236" s="105">
        <f>I236/I$295</f>
        <v>1.4703183504329231E-3</v>
      </c>
      <c r="K236" s="17"/>
    </row>
    <row r="237" spans="1:11" s="18" customFormat="1" ht="25.15" customHeight="1">
      <c r="A237" s="13" t="s">
        <v>649</v>
      </c>
      <c r="B237" s="20"/>
      <c r="C237" s="20"/>
      <c r="D237" s="15" t="s">
        <v>135</v>
      </c>
      <c r="E237" s="36"/>
      <c r="F237" s="41"/>
      <c r="G237" s="24"/>
      <c r="H237" s="24"/>
      <c r="I237" s="42"/>
      <c r="J237" s="105"/>
      <c r="K237" s="17"/>
    </row>
    <row r="238" spans="1:11" s="18" customFormat="1" ht="49.9" customHeight="1">
      <c r="A238" s="33" t="s">
        <v>650</v>
      </c>
      <c r="B238" s="20" t="s">
        <v>392</v>
      </c>
      <c r="C238" s="20" t="s">
        <v>20</v>
      </c>
      <c r="D238" s="43" t="s">
        <v>136</v>
      </c>
      <c r="E238" s="44" t="s">
        <v>59</v>
      </c>
      <c r="F238" s="41">
        <v>3.9</v>
      </c>
      <c r="G238" s="24">
        <v>558.58000000000004</v>
      </c>
      <c r="H238" s="24">
        <v>698.22</v>
      </c>
      <c r="I238" s="25">
        <f t="shared" ref="I238:I242" si="42">TRUNC(H238*F238,2)</f>
        <v>2723.05</v>
      </c>
      <c r="J238" s="105">
        <f>I238/I$295</f>
        <v>1.4527712447101066E-3</v>
      </c>
      <c r="K238" s="17"/>
    </row>
    <row r="239" spans="1:11" s="18" customFormat="1" ht="34.9" customHeight="1">
      <c r="A239" s="33" t="s">
        <v>651</v>
      </c>
      <c r="B239" s="20" t="s">
        <v>333</v>
      </c>
      <c r="C239" s="20" t="s">
        <v>19</v>
      </c>
      <c r="D239" s="43" t="s">
        <v>137</v>
      </c>
      <c r="E239" s="44" t="s">
        <v>59</v>
      </c>
      <c r="F239" s="41">
        <v>2.54</v>
      </c>
      <c r="G239" s="24">
        <v>518.74</v>
      </c>
      <c r="H239" s="24">
        <v>648.41999999999996</v>
      </c>
      <c r="I239" s="25">
        <f t="shared" si="42"/>
        <v>1646.98</v>
      </c>
      <c r="J239" s="105">
        <f>I239/I$295</f>
        <v>8.7867838806215503E-4</v>
      </c>
      <c r="K239" s="17"/>
    </row>
    <row r="240" spans="1:11" s="18" customFormat="1" ht="34.9" customHeight="1">
      <c r="A240" s="33" t="s">
        <v>652</v>
      </c>
      <c r="B240" s="20" t="s">
        <v>333</v>
      </c>
      <c r="C240" s="20" t="s">
        <v>19</v>
      </c>
      <c r="D240" s="43" t="s">
        <v>138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5">
        <f>I240/I$295</f>
        <v>8.7867838806215503E-4</v>
      </c>
      <c r="K240" s="17"/>
    </row>
    <row r="241" spans="1:11" s="18" customFormat="1" ht="34.9" customHeight="1">
      <c r="A241" s="33" t="s">
        <v>653</v>
      </c>
      <c r="B241" s="20" t="s">
        <v>393</v>
      </c>
      <c r="C241" s="20" t="s">
        <v>20</v>
      </c>
      <c r="D241" s="43" t="s">
        <v>139</v>
      </c>
      <c r="E241" s="44" t="s">
        <v>59</v>
      </c>
      <c r="F241" s="41">
        <v>9.17</v>
      </c>
      <c r="G241" s="24">
        <v>465.03</v>
      </c>
      <c r="H241" s="24">
        <v>581.28</v>
      </c>
      <c r="I241" s="25">
        <f t="shared" si="42"/>
        <v>5330.33</v>
      </c>
      <c r="J241" s="105">
        <f>I241/I$295</f>
        <v>2.8437781711006488E-3</v>
      </c>
      <c r="K241" s="17"/>
    </row>
    <row r="242" spans="1:11" s="18" customFormat="1" ht="34.9" customHeight="1">
      <c r="A242" s="33" t="s">
        <v>654</v>
      </c>
      <c r="B242" s="20" t="s">
        <v>393</v>
      </c>
      <c r="C242" s="20" t="s">
        <v>20</v>
      </c>
      <c r="D242" s="43" t="s">
        <v>140</v>
      </c>
      <c r="E242" s="44" t="s">
        <v>59</v>
      </c>
      <c r="F242" s="41">
        <v>8.8000000000000007</v>
      </c>
      <c r="G242" s="24">
        <v>465.03</v>
      </c>
      <c r="H242" s="24">
        <v>581.28</v>
      </c>
      <c r="I242" s="25">
        <f t="shared" si="42"/>
        <v>5115.26</v>
      </c>
      <c r="J242" s="105">
        <f>I242/I$295</f>
        <v>2.7290364250439104E-3</v>
      </c>
      <c r="K242" s="17"/>
    </row>
    <row r="243" spans="1:11" s="18" customFormat="1" ht="25.15" customHeight="1">
      <c r="A243" s="13" t="s">
        <v>655</v>
      </c>
      <c r="B243" s="20"/>
      <c r="C243" s="20"/>
      <c r="D243" s="15" t="s">
        <v>94</v>
      </c>
      <c r="E243" s="36"/>
      <c r="F243" s="41"/>
      <c r="G243" s="24"/>
      <c r="H243" s="24"/>
      <c r="I243" s="42"/>
      <c r="J243" s="105"/>
      <c r="K243" s="17"/>
    </row>
    <row r="244" spans="1:11" s="18" customFormat="1" ht="34.9" customHeight="1">
      <c r="A244" s="33" t="s">
        <v>656</v>
      </c>
      <c r="B244" s="20" t="s">
        <v>334</v>
      </c>
      <c r="C244" s="20" t="s">
        <v>20</v>
      </c>
      <c r="D244" s="43" t="s">
        <v>141</v>
      </c>
      <c r="E244" s="44" t="s">
        <v>59</v>
      </c>
      <c r="F244" s="41">
        <v>21.28</v>
      </c>
      <c r="G244" s="24">
        <v>223.31</v>
      </c>
      <c r="H244" s="24">
        <v>279.13</v>
      </c>
      <c r="I244" s="25">
        <f t="shared" ref="I244:I246" si="43">TRUNC(H244*F244,2)</f>
        <v>5939.88</v>
      </c>
      <c r="J244" s="105">
        <f>I244/I$295</f>
        <v>3.1689784840633361E-3</v>
      </c>
      <c r="K244" s="17"/>
    </row>
    <row r="245" spans="1:11" s="18" customFormat="1" ht="25.15" customHeight="1">
      <c r="A245" s="33" t="s">
        <v>657</v>
      </c>
      <c r="B245" s="20" t="s">
        <v>335</v>
      </c>
      <c r="C245" s="20" t="s">
        <v>20</v>
      </c>
      <c r="D245" s="43" t="s">
        <v>142</v>
      </c>
      <c r="E245" s="44" t="s">
        <v>59</v>
      </c>
      <c r="F245" s="41">
        <v>1.5</v>
      </c>
      <c r="G245" s="24">
        <v>400.63</v>
      </c>
      <c r="H245" s="24">
        <v>500.78</v>
      </c>
      <c r="I245" s="25">
        <f t="shared" si="43"/>
        <v>751.17</v>
      </c>
      <c r="J245" s="105">
        <f>I245/I$295</f>
        <v>4.0075583477677259E-4</v>
      </c>
      <c r="K245" s="17"/>
    </row>
    <row r="246" spans="1:11" s="18" customFormat="1" ht="34.9" customHeight="1">
      <c r="A246" s="33" t="s">
        <v>658</v>
      </c>
      <c r="B246" s="20" t="s">
        <v>393</v>
      </c>
      <c r="C246" s="20" t="s">
        <v>20</v>
      </c>
      <c r="D246" s="43" t="s">
        <v>143</v>
      </c>
      <c r="E246" s="44" t="s">
        <v>59</v>
      </c>
      <c r="F246" s="41">
        <v>13.31</v>
      </c>
      <c r="G246" s="24">
        <v>465.03</v>
      </c>
      <c r="H246" s="24">
        <v>581.28</v>
      </c>
      <c r="I246" s="25">
        <f t="shared" si="43"/>
        <v>7736.83</v>
      </c>
      <c r="J246" s="105">
        <f>I246/I$295</f>
        <v>4.1276671927472849E-3</v>
      </c>
      <c r="K246" s="17"/>
    </row>
    <row r="247" spans="1:11" s="18" customFormat="1" ht="25.15" customHeight="1">
      <c r="A247" s="13" t="s">
        <v>659</v>
      </c>
      <c r="B247" s="20"/>
      <c r="C247" s="20"/>
      <c r="D247" s="15" t="s">
        <v>144</v>
      </c>
      <c r="E247" s="36"/>
      <c r="F247" s="41"/>
      <c r="G247" s="24"/>
      <c r="H247" s="24"/>
      <c r="I247" s="42"/>
      <c r="J247" s="105"/>
      <c r="K247" s="17"/>
    </row>
    <row r="248" spans="1:11" s="18" customFormat="1" ht="34.9" customHeight="1">
      <c r="A248" s="83" t="s">
        <v>660</v>
      </c>
      <c r="B248" s="20" t="s">
        <v>394</v>
      </c>
      <c r="C248" s="20" t="s">
        <v>18</v>
      </c>
      <c r="D248" s="43" t="s">
        <v>145</v>
      </c>
      <c r="E248" s="44" t="s">
        <v>63</v>
      </c>
      <c r="F248" s="41">
        <v>7</v>
      </c>
      <c r="G248" s="24">
        <v>255.04</v>
      </c>
      <c r="H248" s="24">
        <v>318.8</v>
      </c>
      <c r="I248" s="25">
        <f t="shared" ref="I248:I251" si="44">TRUNC(H248*F248,2)</f>
        <v>2231.6</v>
      </c>
      <c r="J248" s="105">
        <f>I248/I$295</f>
        <v>1.1905783256624277E-3</v>
      </c>
      <c r="K248" s="17"/>
    </row>
    <row r="249" spans="1:11" s="18" customFormat="1" ht="25.15" customHeight="1">
      <c r="A249" s="33" t="s">
        <v>661</v>
      </c>
      <c r="B249" s="27" t="s">
        <v>431</v>
      </c>
      <c r="C249" s="20" t="s">
        <v>18</v>
      </c>
      <c r="D249" s="45" t="s">
        <v>720</v>
      </c>
      <c r="E249" s="44" t="s">
        <v>705</v>
      </c>
      <c r="F249" s="41">
        <v>7</v>
      </c>
      <c r="G249" s="24">
        <v>69.760000000000005</v>
      </c>
      <c r="H249" s="24">
        <v>87.2</v>
      </c>
      <c r="I249" s="25">
        <f t="shared" si="44"/>
        <v>610.4</v>
      </c>
      <c r="J249" s="105">
        <f t="shared" ref="J249:J251" si="45">I249/I$295</f>
        <v>3.2565379547604671E-4</v>
      </c>
      <c r="K249" s="17"/>
    </row>
    <row r="250" spans="1:11" s="18" customFormat="1" ht="34.9" customHeight="1">
      <c r="A250" s="83" t="s">
        <v>662</v>
      </c>
      <c r="B250" s="20" t="s">
        <v>432</v>
      </c>
      <c r="C250" s="20" t="s">
        <v>18</v>
      </c>
      <c r="D250" s="43" t="s">
        <v>721</v>
      </c>
      <c r="E250" s="44" t="s">
        <v>59</v>
      </c>
      <c r="F250" s="41">
        <v>7</v>
      </c>
      <c r="G250" s="24">
        <v>23.34</v>
      </c>
      <c r="H250" s="24">
        <v>29.17</v>
      </c>
      <c r="I250" s="25">
        <f t="shared" si="44"/>
        <v>204.19</v>
      </c>
      <c r="J250" s="105">
        <f t="shared" si="45"/>
        <v>1.0893716988573718E-4</v>
      </c>
      <c r="K250" s="17"/>
    </row>
    <row r="251" spans="1:11" s="18" customFormat="1" ht="34.9" customHeight="1">
      <c r="A251" s="83" t="s">
        <v>663</v>
      </c>
      <c r="B251" s="20" t="s">
        <v>433</v>
      </c>
      <c r="C251" s="20" t="s">
        <v>19</v>
      </c>
      <c r="D251" s="43" t="s">
        <v>722</v>
      </c>
      <c r="E251" s="44" t="s">
        <v>705</v>
      </c>
      <c r="F251" s="41">
        <v>7</v>
      </c>
      <c r="G251" s="24">
        <v>17.61</v>
      </c>
      <c r="H251" s="24">
        <v>22.01</v>
      </c>
      <c r="I251" s="25">
        <f t="shared" si="44"/>
        <v>154.07</v>
      </c>
      <c r="J251" s="105">
        <f t="shared" si="45"/>
        <v>8.2197706862703989E-5</v>
      </c>
      <c r="K251" s="17"/>
    </row>
    <row r="252" spans="1:11" s="18" customFormat="1" ht="25.15" customHeight="1">
      <c r="A252" s="13" t="s">
        <v>664</v>
      </c>
      <c r="B252" s="20"/>
      <c r="C252" s="20"/>
      <c r="D252" s="15" t="s">
        <v>146</v>
      </c>
      <c r="E252" s="36"/>
      <c r="F252" s="41"/>
      <c r="G252" s="24"/>
      <c r="H252" s="24"/>
      <c r="I252" s="42"/>
      <c r="J252" s="105"/>
      <c r="K252" s="17"/>
    </row>
    <row r="253" spans="1:11" s="18" customFormat="1" ht="25.15" customHeight="1">
      <c r="A253" s="33" t="s">
        <v>665</v>
      </c>
      <c r="B253" s="27" t="s">
        <v>395</v>
      </c>
      <c r="C253" s="20" t="s">
        <v>18</v>
      </c>
      <c r="D253" s="45" t="s">
        <v>147</v>
      </c>
      <c r="E253" s="44" t="s">
        <v>87</v>
      </c>
      <c r="F253" s="41">
        <v>7</v>
      </c>
      <c r="G253" s="24">
        <v>74.98</v>
      </c>
      <c r="H253" s="24">
        <v>93.72</v>
      </c>
      <c r="I253" s="25">
        <f t="shared" ref="I253:I258" si="46">TRUNC(H253*F253,2)</f>
        <v>656.04</v>
      </c>
      <c r="J253" s="105">
        <f t="shared" ref="J253:J258" si="47">I253/I$295</f>
        <v>3.5000313889925569E-4</v>
      </c>
      <c r="K253" s="17"/>
    </row>
    <row r="254" spans="1:11" s="18" customFormat="1" ht="25.15" customHeight="1">
      <c r="A254" s="33" t="s">
        <v>666</v>
      </c>
      <c r="B254" s="27" t="s">
        <v>396</v>
      </c>
      <c r="C254" s="20" t="s">
        <v>19</v>
      </c>
      <c r="D254" s="45" t="s">
        <v>148</v>
      </c>
      <c r="E254" s="44" t="s">
        <v>63</v>
      </c>
      <c r="F254" s="41">
        <v>5</v>
      </c>
      <c r="G254" s="24">
        <v>30.49</v>
      </c>
      <c r="H254" s="24">
        <v>38.11</v>
      </c>
      <c r="I254" s="25">
        <f t="shared" si="46"/>
        <v>190.55</v>
      </c>
      <c r="J254" s="105">
        <f t="shared" si="47"/>
        <v>1.0166010931841531E-4</v>
      </c>
      <c r="K254" s="17"/>
    </row>
    <row r="255" spans="1:11" s="18" customFormat="1" ht="25.15" customHeight="1">
      <c r="A255" s="33" t="s">
        <v>667</v>
      </c>
      <c r="B255" s="27" t="s">
        <v>397</v>
      </c>
      <c r="C255" s="20" t="s">
        <v>18</v>
      </c>
      <c r="D255" s="45" t="s">
        <v>149</v>
      </c>
      <c r="E255" s="44" t="s">
        <v>63</v>
      </c>
      <c r="F255" s="41">
        <v>1</v>
      </c>
      <c r="G255" s="24">
        <v>71.849999999999994</v>
      </c>
      <c r="H255" s="24">
        <v>89.81</v>
      </c>
      <c r="I255" s="25">
        <f t="shared" si="46"/>
        <v>89.81</v>
      </c>
      <c r="J255" s="105">
        <f t="shared" si="47"/>
        <v>4.7914428852725679E-5</v>
      </c>
      <c r="K255" s="17"/>
    </row>
    <row r="256" spans="1:11" s="18" customFormat="1" ht="25.15" customHeight="1">
      <c r="A256" s="33" t="s">
        <v>668</v>
      </c>
      <c r="B256" s="27" t="s">
        <v>398</v>
      </c>
      <c r="C256" s="20" t="s">
        <v>18</v>
      </c>
      <c r="D256" s="45" t="s">
        <v>150</v>
      </c>
      <c r="E256" s="44" t="s">
        <v>63</v>
      </c>
      <c r="F256" s="41">
        <v>2</v>
      </c>
      <c r="G256" s="24">
        <v>51.53</v>
      </c>
      <c r="H256" s="24">
        <v>64.41</v>
      </c>
      <c r="I256" s="25">
        <f t="shared" si="46"/>
        <v>128.82</v>
      </c>
      <c r="J256" s="105">
        <f t="shared" si="47"/>
        <v>6.8726608671730563E-5</v>
      </c>
      <c r="K256" s="17"/>
    </row>
    <row r="257" spans="1:11" s="18" customFormat="1" ht="25.15" customHeight="1">
      <c r="A257" s="33" t="s">
        <v>669</v>
      </c>
      <c r="B257" s="27" t="s">
        <v>399</v>
      </c>
      <c r="C257" s="20" t="s">
        <v>18</v>
      </c>
      <c r="D257" s="45" t="s">
        <v>151</v>
      </c>
      <c r="E257" s="44" t="s">
        <v>63</v>
      </c>
      <c r="F257" s="41">
        <v>1</v>
      </c>
      <c r="G257" s="24">
        <v>35.97</v>
      </c>
      <c r="H257" s="24">
        <v>44.96</v>
      </c>
      <c r="I257" s="25">
        <f t="shared" si="46"/>
        <v>44.96</v>
      </c>
      <c r="J257" s="105">
        <f t="shared" si="47"/>
        <v>2.3986557412521397E-5</v>
      </c>
      <c r="K257" s="17"/>
    </row>
    <row r="258" spans="1:11" s="18" customFormat="1" ht="25.15" customHeight="1">
      <c r="A258" s="33" t="s">
        <v>670</v>
      </c>
      <c r="B258" s="27" t="s">
        <v>400</v>
      </c>
      <c r="C258" s="20" t="s">
        <v>18</v>
      </c>
      <c r="D258" s="45" t="s">
        <v>152</v>
      </c>
      <c r="E258" s="44" t="s">
        <v>63</v>
      </c>
      <c r="F258" s="41">
        <v>3</v>
      </c>
      <c r="G258" s="24">
        <v>32.9</v>
      </c>
      <c r="H258" s="24">
        <v>41.12</v>
      </c>
      <c r="I258" s="25">
        <f t="shared" si="46"/>
        <v>123.36</v>
      </c>
      <c r="J258" s="105">
        <f t="shared" si="47"/>
        <v>6.5813650409444823E-5</v>
      </c>
      <c r="K258" s="17"/>
    </row>
    <row r="259" spans="1:11" s="18" customFormat="1" ht="25.15" customHeight="1">
      <c r="A259" s="13" t="s">
        <v>671</v>
      </c>
      <c r="B259" s="20"/>
      <c r="C259" s="20"/>
      <c r="D259" s="15" t="s">
        <v>153</v>
      </c>
      <c r="E259" s="36"/>
      <c r="F259" s="41"/>
      <c r="G259" s="24"/>
      <c r="H259" s="24"/>
      <c r="I259" s="42"/>
      <c r="J259" s="105"/>
      <c r="K259" s="17"/>
    </row>
    <row r="260" spans="1:11" s="18" customFormat="1" ht="25.15" customHeight="1">
      <c r="A260" s="33" t="s">
        <v>672</v>
      </c>
      <c r="B260" s="20" t="s">
        <v>401</v>
      </c>
      <c r="C260" s="20" t="s">
        <v>20</v>
      </c>
      <c r="D260" s="43" t="s">
        <v>154</v>
      </c>
      <c r="E260" s="44" t="s">
        <v>59</v>
      </c>
      <c r="F260" s="41">
        <v>50.58</v>
      </c>
      <c r="G260" s="24">
        <v>160</v>
      </c>
      <c r="H260" s="24">
        <v>200</v>
      </c>
      <c r="I260" s="25">
        <f t="shared" ref="I260:I262" si="48">TRUNC(H260*F260,2)</f>
        <v>10116</v>
      </c>
      <c r="J260" s="105">
        <f>I260/I$295</f>
        <v>5.3969754178173146E-3</v>
      </c>
      <c r="K260" s="17"/>
    </row>
    <row r="261" spans="1:11" s="18" customFormat="1" ht="25.15" customHeight="1">
      <c r="A261" s="33" t="s">
        <v>673</v>
      </c>
      <c r="B261" s="20" t="s">
        <v>336</v>
      </c>
      <c r="C261" s="20" t="s">
        <v>19</v>
      </c>
      <c r="D261" s="43" t="s">
        <v>155</v>
      </c>
      <c r="E261" s="44" t="s">
        <v>59</v>
      </c>
      <c r="F261" s="41">
        <v>2.1</v>
      </c>
      <c r="G261" s="24">
        <v>149.52000000000001</v>
      </c>
      <c r="H261" s="24">
        <v>186.9</v>
      </c>
      <c r="I261" s="25">
        <f t="shared" si="48"/>
        <v>392.49</v>
      </c>
      <c r="J261" s="105">
        <f>I261/I$295</f>
        <v>2.0939688431584794E-4</v>
      </c>
      <c r="K261" s="17"/>
    </row>
    <row r="262" spans="1:11" s="18" customFormat="1" ht="25.15" customHeight="1">
      <c r="A262" s="33" t="s">
        <v>674</v>
      </c>
      <c r="B262" s="20" t="s">
        <v>402</v>
      </c>
      <c r="C262" s="20" t="s">
        <v>20</v>
      </c>
      <c r="D262" s="43" t="s">
        <v>156</v>
      </c>
      <c r="E262" s="44" t="s">
        <v>59</v>
      </c>
      <c r="F262" s="41">
        <v>11.4</v>
      </c>
      <c r="G262" s="24">
        <v>571.76</v>
      </c>
      <c r="H262" s="24">
        <v>714.7</v>
      </c>
      <c r="I262" s="25">
        <f t="shared" si="48"/>
        <v>8147.58</v>
      </c>
      <c r="J262" s="105">
        <f>I262/I$295</f>
        <v>4.3468059484677735E-3</v>
      </c>
      <c r="K262" s="17"/>
    </row>
    <row r="263" spans="1:11" s="95" customFormat="1" ht="30" customHeight="1">
      <c r="A263" s="88"/>
      <c r="B263" s="89"/>
      <c r="C263" s="89"/>
      <c r="D263" s="90" t="s">
        <v>409</v>
      </c>
      <c r="E263" s="91"/>
      <c r="F263" s="92"/>
      <c r="G263" s="89"/>
      <c r="H263" s="89"/>
      <c r="I263" s="93">
        <f>SUM(I235:I262)</f>
        <v>56736.29</v>
      </c>
      <c r="J263" s="102">
        <f>SUM(J236:J262)</f>
        <v>3.0269312221051239E-2</v>
      </c>
      <c r="K263" s="94"/>
    </row>
    <row r="264" spans="1:11" s="51" customFormat="1" ht="30" customHeight="1">
      <c r="A264" s="46" t="s">
        <v>675</v>
      </c>
      <c r="B264" s="47"/>
      <c r="C264" s="47"/>
      <c r="D264" s="48" t="s">
        <v>282</v>
      </c>
      <c r="E264" s="49"/>
      <c r="F264" s="47"/>
      <c r="G264" s="47"/>
      <c r="H264" s="47"/>
      <c r="I264" s="47"/>
      <c r="J264" s="103"/>
      <c r="K264" s="50"/>
    </row>
    <row r="265" spans="1:11" s="18" customFormat="1" ht="25.15" customHeight="1">
      <c r="A265" s="33" t="s">
        <v>676</v>
      </c>
      <c r="B265" s="20" t="s">
        <v>403</v>
      </c>
      <c r="C265" s="20" t="s">
        <v>18</v>
      </c>
      <c r="D265" s="43" t="s">
        <v>157</v>
      </c>
      <c r="E265" s="44" t="s">
        <v>87</v>
      </c>
      <c r="F265" s="41">
        <v>110</v>
      </c>
      <c r="G265" s="24">
        <v>15.21</v>
      </c>
      <c r="H265" s="24">
        <v>19.010000000000002</v>
      </c>
      <c r="I265" s="25">
        <f t="shared" ref="I265:I276" si="49">TRUNC(H265*F265,2)</f>
        <v>2091.1</v>
      </c>
      <c r="J265" s="105">
        <f t="shared" ref="J265:J276" si="50">I265/I$295</f>
        <v>1.1156203337482982E-3</v>
      </c>
      <c r="K265" s="17"/>
    </row>
    <row r="266" spans="1:11" s="18" customFormat="1" ht="25.15" customHeight="1">
      <c r="A266" s="33" t="s">
        <v>677</v>
      </c>
      <c r="B266" s="20" t="s">
        <v>337</v>
      </c>
      <c r="C266" s="20" t="s">
        <v>18</v>
      </c>
      <c r="D266" s="43" t="s">
        <v>158</v>
      </c>
      <c r="E266" s="44" t="s">
        <v>63</v>
      </c>
      <c r="F266" s="41">
        <v>26</v>
      </c>
      <c r="G266" s="24">
        <v>17.87</v>
      </c>
      <c r="H266" s="24">
        <v>22.33</v>
      </c>
      <c r="I266" s="25">
        <f t="shared" si="49"/>
        <v>580.58000000000004</v>
      </c>
      <c r="J266" s="105">
        <f t="shared" si="50"/>
        <v>3.0974456188971692E-4</v>
      </c>
      <c r="K266" s="17"/>
    </row>
    <row r="267" spans="1:11" s="18" customFormat="1" ht="25.15" customHeight="1">
      <c r="A267" s="33" t="s">
        <v>678</v>
      </c>
      <c r="B267" s="20" t="s">
        <v>338</v>
      </c>
      <c r="C267" s="20" t="s">
        <v>18</v>
      </c>
      <c r="D267" s="43" t="s">
        <v>159</v>
      </c>
      <c r="E267" s="44" t="s">
        <v>63</v>
      </c>
      <c r="F267" s="41">
        <v>45</v>
      </c>
      <c r="G267" s="24">
        <v>11.31</v>
      </c>
      <c r="H267" s="24">
        <v>14.13</v>
      </c>
      <c r="I267" s="25">
        <f t="shared" si="49"/>
        <v>635.85</v>
      </c>
      <c r="J267" s="105">
        <f t="shared" si="50"/>
        <v>3.3923159543486944E-4</v>
      </c>
      <c r="K267" s="17"/>
    </row>
    <row r="268" spans="1:11" s="18" customFormat="1" ht="25.15" customHeight="1">
      <c r="A268" s="33" t="s">
        <v>679</v>
      </c>
      <c r="B268" s="20" t="s">
        <v>339</v>
      </c>
      <c r="C268" s="20" t="s">
        <v>18</v>
      </c>
      <c r="D268" s="43" t="s">
        <v>160</v>
      </c>
      <c r="E268" s="44" t="s">
        <v>161</v>
      </c>
      <c r="F268" s="41">
        <v>45</v>
      </c>
      <c r="G268" s="24">
        <v>6.52</v>
      </c>
      <c r="H268" s="24">
        <v>8.15</v>
      </c>
      <c r="I268" s="25">
        <f t="shared" si="49"/>
        <v>366.75</v>
      </c>
      <c r="J268" s="105">
        <f t="shared" si="50"/>
        <v>1.9566436679364373E-4</v>
      </c>
      <c r="K268" s="17"/>
    </row>
    <row r="269" spans="1:11" s="18" customFormat="1" ht="25.15" customHeight="1">
      <c r="A269" s="33" t="s">
        <v>680</v>
      </c>
      <c r="B269" s="20" t="s">
        <v>404</v>
      </c>
      <c r="C269" s="20" t="s">
        <v>18</v>
      </c>
      <c r="D269" s="43" t="s">
        <v>162</v>
      </c>
      <c r="E269" s="44" t="s">
        <v>87</v>
      </c>
      <c r="F269" s="41">
        <v>130</v>
      </c>
      <c r="G269" s="24">
        <v>2.42</v>
      </c>
      <c r="H269" s="24">
        <v>3.02</v>
      </c>
      <c r="I269" s="25">
        <f t="shared" si="49"/>
        <v>392.6</v>
      </c>
      <c r="J269" s="105">
        <f t="shared" si="50"/>
        <v>2.0945557028816505E-4</v>
      </c>
      <c r="K269" s="17"/>
    </row>
    <row r="270" spans="1:11" s="18" customFormat="1" ht="25.15" customHeight="1">
      <c r="A270" s="33" t="s">
        <v>681</v>
      </c>
      <c r="B270" s="20" t="s">
        <v>340</v>
      </c>
      <c r="C270" s="20" t="s">
        <v>20</v>
      </c>
      <c r="D270" s="43" t="s">
        <v>163</v>
      </c>
      <c r="E270" s="44" t="s">
        <v>63</v>
      </c>
      <c r="F270" s="41">
        <v>205</v>
      </c>
      <c r="G270" s="24">
        <v>12.34</v>
      </c>
      <c r="H270" s="24">
        <v>15.42</v>
      </c>
      <c r="I270" s="25">
        <f t="shared" si="49"/>
        <v>3161.1</v>
      </c>
      <c r="J270" s="105">
        <f t="shared" si="50"/>
        <v>1.6864747917420236E-3</v>
      </c>
      <c r="K270" s="17"/>
    </row>
    <row r="271" spans="1:11" s="18" customFormat="1" ht="25.15" customHeight="1">
      <c r="A271" s="33" t="s">
        <v>682</v>
      </c>
      <c r="B271" s="20" t="s">
        <v>341</v>
      </c>
      <c r="C271" s="20" t="s">
        <v>20</v>
      </c>
      <c r="D271" s="43" t="s">
        <v>164</v>
      </c>
      <c r="E271" s="44" t="s">
        <v>63</v>
      </c>
      <c r="F271" s="41">
        <v>1</v>
      </c>
      <c r="G271" s="24">
        <v>57.2</v>
      </c>
      <c r="H271" s="24">
        <v>71.5</v>
      </c>
      <c r="I271" s="25">
        <f t="shared" si="49"/>
        <v>71.5</v>
      </c>
      <c r="J271" s="105">
        <f t="shared" si="50"/>
        <v>3.8145882006122775E-5</v>
      </c>
      <c r="K271" s="17"/>
    </row>
    <row r="272" spans="1:11" s="18" customFormat="1" ht="34.9" customHeight="1">
      <c r="A272" s="33" t="s">
        <v>683</v>
      </c>
      <c r="B272" s="20" t="s">
        <v>405</v>
      </c>
      <c r="C272" s="20" t="s">
        <v>18</v>
      </c>
      <c r="D272" s="43" t="s">
        <v>165</v>
      </c>
      <c r="E272" s="44" t="s">
        <v>63</v>
      </c>
      <c r="F272" s="41">
        <v>1</v>
      </c>
      <c r="G272" s="24">
        <v>182.1</v>
      </c>
      <c r="H272" s="24">
        <v>227.62</v>
      </c>
      <c r="I272" s="25">
        <f t="shared" si="49"/>
        <v>227.62</v>
      </c>
      <c r="J272" s="105">
        <f t="shared" si="50"/>
        <v>1.2143728198928203E-4</v>
      </c>
      <c r="K272" s="17"/>
    </row>
    <row r="273" spans="1:11" s="18" customFormat="1" ht="25.15" customHeight="1">
      <c r="A273" s="33" t="s">
        <v>684</v>
      </c>
      <c r="B273" s="20" t="s">
        <v>342</v>
      </c>
      <c r="C273" s="20" t="s">
        <v>18</v>
      </c>
      <c r="D273" s="43" t="s">
        <v>166</v>
      </c>
      <c r="E273" s="44" t="s">
        <v>63</v>
      </c>
      <c r="F273" s="41">
        <v>19</v>
      </c>
      <c r="G273" s="24">
        <v>42.42</v>
      </c>
      <c r="H273" s="24">
        <v>53.02</v>
      </c>
      <c r="I273" s="25">
        <f t="shared" si="49"/>
        <v>1007.38</v>
      </c>
      <c r="J273" s="105">
        <f t="shared" si="50"/>
        <v>5.3744613448011131E-4</v>
      </c>
      <c r="K273" s="17"/>
    </row>
    <row r="274" spans="1:11" s="18" customFormat="1" ht="25.15" customHeight="1">
      <c r="A274" s="33" t="s">
        <v>685</v>
      </c>
      <c r="B274" s="20" t="s">
        <v>313</v>
      </c>
      <c r="C274" s="20" t="s">
        <v>18</v>
      </c>
      <c r="D274" s="43" t="s">
        <v>167</v>
      </c>
      <c r="E274" s="44" t="s">
        <v>63</v>
      </c>
      <c r="F274" s="41">
        <v>19</v>
      </c>
      <c r="G274" s="24">
        <v>28.83</v>
      </c>
      <c r="H274" s="24">
        <v>36.03</v>
      </c>
      <c r="I274" s="25">
        <f t="shared" si="49"/>
        <v>684.57</v>
      </c>
      <c r="J274" s="105">
        <f t="shared" si="50"/>
        <v>3.6522414608295762E-4</v>
      </c>
      <c r="K274" s="17"/>
    </row>
    <row r="275" spans="1:11" s="18" customFormat="1" ht="25.15" customHeight="1">
      <c r="A275" s="33" t="s">
        <v>686</v>
      </c>
      <c r="B275" s="20" t="s">
        <v>406</v>
      </c>
      <c r="C275" s="20" t="s">
        <v>19</v>
      </c>
      <c r="D275" s="43" t="s">
        <v>168</v>
      </c>
      <c r="E275" s="44" t="s">
        <v>63</v>
      </c>
      <c r="F275" s="41">
        <v>5</v>
      </c>
      <c r="G275" s="24">
        <v>34.74</v>
      </c>
      <c r="H275" s="24">
        <v>43.42</v>
      </c>
      <c r="I275" s="25">
        <f t="shared" si="49"/>
        <v>217.1</v>
      </c>
      <c r="J275" s="105">
        <f t="shared" si="50"/>
        <v>1.1582476900040915E-4</v>
      </c>
      <c r="K275" s="17"/>
    </row>
    <row r="276" spans="1:11" s="18" customFormat="1" ht="25.15" customHeight="1">
      <c r="A276" s="33" t="s">
        <v>687</v>
      </c>
      <c r="B276" s="20" t="s">
        <v>343</v>
      </c>
      <c r="C276" s="20" t="s">
        <v>18</v>
      </c>
      <c r="D276" s="43" t="s">
        <v>169</v>
      </c>
      <c r="E276" s="44" t="s">
        <v>63</v>
      </c>
      <c r="F276" s="41">
        <v>22</v>
      </c>
      <c r="G276" s="24">
        <v>18.79</v>
      </c>
      <c r="H276" s="24">
        <v>23.48</v>
      </c>
      <c r="I276" s="25">
        <f t="shared" si="49"/>
        <v>516.55999999999995</v>
      </c>
      <c r="J276" s="105">
        <f t="shared" si="50"/>
        <v>2.7558932600115773E-4</v>
      </c>
      <c r="K276" s="17"/>
    </row>
    <row r="277" spans="1:11" s="95" customFormat="1" ht="30" customHeight="1">
      <c r="A277" s="88"/>
      <c r="B277" s="89"/>
      <c r="C277" s="89"/>
      <c r="D277" s="90" t="s">
        <v>409</v>
      </c>
      <c r="E277" s="91"/>
      <c r="F277" s="92"/>
      <c r="G277" s="89"/>
      <c r="H277" s="89"/>
      <c r="I277" s="93">
        <f>SUM(I265:I276)</f>
        <v>9952.7099999999991</v>
      </c>
      <c r="J277" s="102">
        <f>SUM(J265:J276)</f>
        <v>5.3098587594567568E-3</v>
      </c>
      <c r="K277" s="94"/>
    </row>
    <row r="278" spans="1:11" s="51" customFormat="1" ht="30" customHeight="1">
      <c r="A278" s="46" t="s">
        <v>688</v>
      </c>
      <c r="B278" s="47"/>
      <c r="C278" s="47"/>
      <c r="D278" s="48" t="s">
        <v>170</v>
      </c>
      <c r="E278" s="49"/>
      <c r="F278" s="47"/>
      <c r="G278" s="47"/>
      <c r="H278" s="47"/>
      <c r="I278" s="47"/>
      <c r="J278" s="103"/>
      <c r="K278" s="50"/>
    </row>
    <row r="279" spans="1:11" s="18" customFormat="1" ht="25.15" customHeight="1">
      <c r="A279" s="13" t="s">
        <v>689</v>
      </c>
      <c r="B279" s="20"/>
      <c r="C279" s="20"/>
      <c r="D279" s="15" t="s">
        <v>171</v>
      </c>
      <c r="E279" s="36"/>
      <c r="F279" s="41"/>
      <c r="G279" s="24"/>
      <c r="H279" s="24"/>
      <c r="I279" s="42"/>
      <c r="J279" s="105"/>
      <c r="K279" s="17"/>
    </row>
    <row r="280" spans="1:11" s="18" customFormat="1" ht="25.15" customHeight="1">
      <c r="A280" s="60" t="s">
        <v>690</v>
      </c>
      <c r="B280" s="20" t="s">
        <v>434</v>
      </c>
      <c r="C280" s="20" t="s">
        <v>19</v>
      </c>
      <c r="D280" s="21" t="s">
        <v>723</v>
      </c>
      <c r="E280" s="22" t="s">
        <v>705</v>
      </c>
      <c r="F280" s="41">
        <v>1</v>
      </c>
      <c r="G280" s="24">
        <v>4200.4399999999996</v>
      </c>
      <c r="H280" s="24">
        <v>5250.55</v>
      </c>
      <c r="I280" s="25">
        <f t="shared" ref="I280:I283" si="51">TRUNC(H280*F280,2)</f>
        <v>5250.55</v>
      </c>
      <c r="J280" s="105">
        <f t="shared" ref="J280:J290" si="52">I280/I$295</f>
        <v>2.8012148359055655E-3</v>
      </c>
      <c r="K280" s="17"/>
    </row>
    <row r="281" spans="1:11" s="18" customFormat="1" ht="25.15" customHeight="1">
      <c r="A281" s="33" t="s">
        <v>691</v>
      </c>
      <c r="B281" s="20" t="s">
        <v>344</v>
      </c>
      <c r="C281" s="20" t="s">
        <v>19</v>
      </c>
      <c r="D281" s="43" t="s">
        <v>172</v>
      </c>
      <c r="E281" s="44" t="s">
        <v>173</v>
      </c>
      <c r="F281" s="41">
        <v>7.25</v>
      </c>
      <c r="G281" s="24">
        <v>188.46</v>
      </c>
      <c r="H281" s="24">
        <v>235.57</v>
      </c>
      <c r="I281" s="25">
        <f t="shared" si="51"/>
        <v>1707.88</v>
      </c>
      <c r="J281" s="105">
        <f t="shared" si="52"/>
        <v>9.1116907637226526E-4</v>
      </c>
      <c r="K281" s="17"/>
    </row>
    <row r="282" spans="1:11" s="18" customFormat="1" ht="25.15" customHeight="1">
      <c r="A282" s="33" t="s">
        <v>692</v>
      </c>
      <c r="B282" s="20" t="s">
        <v>345</v>
      </c>
      <c r="C282" s="20" t="s">
        <v>19</v>
      </c>
      <c r="D282" s="43" t="s">
        <v>174</v>
      </c>
      <c r="E282" s="44" t="s">
        <v>59</v>
      </c>
      <c r="F282" s="41">
        <v>4.2</v>
      </c>
      <c r="G282" s="24">
        <v>491.19</v>
      </c>
      <c r="H282" s="24">
        <v>613.98</v>
      </c>
      <c r="I282" s="25">
        <f t="shared" si="51"/>
        <v>2578.71</v>
      </c>
      <c r="J282" s="105">
        <f t="shared" si="52"/>
        <v>1.3757645788532707E-3</v>
      </c>
      <c r="K282" s="17"/>
    </row>
    <row r="283" spans="1:11" s="18" customFormat="1" ht="34.9" customHeight="1">
      <c r="A283" s="33" t="s">
        <v>693</v>
      </c>
      <c r="B283" s="20" t="s">
        <v>346</v>
      </c>
      <c r="C283" s="20" t="s">
        <v>20</v>
      </c>
      <c r="D283" s="43" t="s">
        <v>175</v>
      </c>
      <c r="E283" s="44" t="s">
        <v>176</v>
      </c>
      <c r="F283" s="41">
        <v>2</v>
      </c>
      <c r="G283" s="24">
        <v>24.35</v>
      </c>
      <c r="H283" s="24">
        <v>30.43</v>
      </c>
      <c r="I283" s="25">
        <f t="shared" si="51"/>
        <v>60.86</v>
      </c>
      <c r="J283" s="105">
        <f t="shared" si="52"/>
        <v>3.2469347956540307E-5</v>
      </c>
      <c r="K283" s="17"/>
    </row>
    <row r="284" spans="1:11" s="18" customFormat="1" ht="25.15" customHeight="1">
      <c r="A284" s="13" t="s">
        <v>694</v>
      </c>
      <c r="B284" s="20"/>
      <c r="C284" s="20"/>
      <c r="D284" s="15" t="s">
        <v>177</v>
      </c>
      <c r="E284" s="36"/>
      <c r="F284" s="41"/>
      <c r="G284" s="24"/>
      <c r="H284" s="24"/>
      <c r="I284" s="42"/>
      <c r="J284" s="105"/>
      <c r="K284" s="17"/>
    </row>
    <row r="285" spans="1:11" s="18" customFormat="1" ht="25.15" customHeight="1">
      <c r="A285" s="33" t="s">
        <v>695</v>
      </c>
      <c r="B285" s="20" t="s">
        <v>407</v>
      </c>
      <c r="C285" s="20" t="s">
        <v>18</v>
      </c>
      <c r="D285" s="43" t="s">
        <v>178</v>
      </c>
      <c r="E285" s="44" t="s">
        <v>59</v>
      </c>
      <c r="F285" s="41">
        <v>15.6</v>
      </c>
      <c r="G285" s="24">
        <v>83.36</v>
      </c>
      <c r="H285" s="24">
        <v>104.2</v>
      </c>
      <c r="I285" s="25">
        <f t="shared" ref="I285:I287" si="53">TRUNC(H285*F285,2)</f>
        <v>1625.52</v>
      </c>
      <c r="J285" s="105">
        <f t="shared" si="52"/>
        <v>8.6722928837192569E-4</v>
      </c>
      <c r="K285" s="17"/>
    </row>
    <row r="286" spans="1:11" s="18" customFormat="1" ht="34.9" customHeight="1">
      <c r="A286" s="61" t="s">
        <v>696</v>
      </c>
      <c r="B286" s="20" t="s">
        <v>325</v>
      </c>
      <c r="C286" s="20" t="s">
        <v>18</v>
      </c>
      <c r="D286" s="43" t="s">
        <v>179</v>
      </c>
      <c r="E286" s="44" t="s">
        <v>59</v>
      </c>
      <c r="F286" s="41">
        <v>9.1999999999999993</v>
      </c>
      <c r="G286" s="24">
        <v>55.12</v>
      </c>
      <c r="H286" s="24">
        <v>68.900000000000006</v>
      </c>
      <c r="I286" s="25">
        <f t="shared" si="53"/>
        <v>633.88</v>
      </c>
      <c r="J286" s="105">
        <f t="shared" si="52"/>
        <v>3.3818058302155388E-4</v>
      </c>
      <c r="K286" s="17"/>
    </row>
    <row r="287" spans="1:11" s="18" customFormat="1" ht="34.9" customHeight="1">
      <c r="A287" s="83" t="s">
        <v>697</v>
      </c>
      <c r="B287" s="20" t="s">
        <v>21</v>
      </c>
      <c r="C287" s="20" t="s">
        <v>18</v>
      </c>
      <c r="D287" s="43" t="s">
        <v>180</v>
      </c>
      <c r="E287" s="44" t="s">
        <v>87</v>
      </c>
      <c r="F287" s="41">
        <v>15.6</v>
      </c>
      <c r="G287" s="24">
        <v>26.86</v>
      </c>
      <c r="H287" s="24">
        <v>33.57</v>
      </c>
      <c r="I287" s="25">
        <f t="shared" si="53"/>
        <v>523.69000000000005</v>
      </c>
      <c r="J287" s="105">
        <f t="shared" si="52"/>
        <v>2.7939324402498513E-4</v>
      </c>
      <c r="K287" s="17"/>
    </row>
    <row r="288" spans="1:11" s="75" customFormat="1" ht="34.9" customHeight="1">
      <c r="A288" s="13" t="s">
        <v>698</v>
      </c>
      <c r="B288" s="68"/>
      <c r="C288" s="68"/>
      <c r="D288" s="69" t="s">
        <v>703</v>
      </c>
      <c r="E288" s="70"/>
      <c r="F288" s="71"/>
      <c r="G288" s="72"/>
      <c r="H288" s="72"/>
      <c r="I288" s="73"/>
      <c r="J288" s="106"/>
      <c r="K288" s="74"/>
    </row>
    <row r="289" spans="1:11" s="18" customFormat="1" ht="49.9" customHeight="1">
      <c r="A289" s="83" t="s">
        <v>699</v>
      </c>
      <c r="B289" s="20" t="s">
        <v>435</v>
      </c>
      <c r="C289" s="20" t="s">
        <v>20</v>
      </c>
      <c r="D289" s="43" t="s">
        <v>724</v>
      </c>
      <c r="E289" s="44" t="s">
        <v>712</v>
      </c>
      <c r="F289" s="77">
        <v>1.5</v>
      </c>
      <c r="G289" s="24">
        <v>153.63</v>
      </c>
      <c r="H289" s="24">
        <v>192.03</v>
      </c>
      <c r="I289" s="25">
        <f t="shared" ref="I289" si="54">TRUNC(H289*F289,2)</f>
        <v>288.04000000000002</v>
      </c>
      <c r="J289" s="105">
        <f t="shared" si="52"/>
        <v>1.5367188605655389E-4</v>
      </c>
      <c r="K289" s="17"/>
    </row>
    <row r="290" spans="1:11" s="18" customFormat="1" ht="25.15" customHeight="1">
      <c r="A290" s="33" t="s">
        <v>700</v>
      </c>
      <c r="B290" s="27" t="s">
        <v>435</v>
      </c>
      <c r="C290" s="20" t="s">
        <v>20</v>
      </c>
      <c r="D290" s="45" t="s">
        <v>725</v>
      </c>
      <c r="E290" s="44" t="s">
        <v>712</v>
      </c>
      <c r="F290" s="41">
        <v>5.6</v>
      </c>
      <c r="G290" s="24">
        <v>153.63</v>
      </c>
      <c r="H290" s="24">
        <v>192.03</v>
      </c>
      <c r="I290" s="25">
        <f>TRUNC(H290*F290,2)</f>
        <v>1075.3599999999999</v>
      </c>
      <c r="J290" s="105">
        <f t="shared" si="52"/>
        <v>5.7371406537208645E-4</v>
      </c>
      <c r="K290" s="17"/>
    </row>
    <row r="291" spans="1:11" s="95" customFormat="1" ht="30" customHeight="1">
      <c r="A291" s="88"/>
      <c r="B291" s="89"/>
      <c r="C291" s="89"/>
      <c r="D291" s="90" t="s">
        <v>409</v>
      </c>
      <c r="E291" s="91"/>
      <c r="F291" s="92"/>
      <c r="G291" s="89"/>
      <c r="H291" s="89"/>
      <c r="I291" s="93">
        <f>SUM(I280:I290)</f>
        <v>13744.490000000002</v>
      </c>
      <c r="J291" s="107">
        <f>SUM(J280:J290)</f>
        <v>7.3328069059347481E-3</v>
      </c>
      <c r="K291" s="94"/>
    </row>
    <row r="292" spans="1:11" s="51" customFormat="1" ht="30" customHeight="1">
      <c r="A292" s="46" t="s">
        <v>701</v>
      </c>
      <c r="B292" s="47"/>
      <c r="C292" s="47"/>
      <c r="D292" s="48" t="s">
        <v>181</v>
      </c>
      <c r="E292" s="49"/>
      <c r="F292" s="47"/>
      <c r="G292" s="47"/>
      <c r="H292" s="47"/>
      <c r="I292" s="47"/>
      <c r="J292" s="103"/>
      <c r="K292" s="50"/>
    </row>
    <row r="293" spans="1:11" s="18" customFormat="1" ht="25.15" customHeight="1">
      <c r="A293" s="33" t="s">
        <v>702</v>
      </c>
      <c r="B293" s="27" t="s">
        <v>408</v>
      </c>
      <c r="C293" s="20" t="s">
        <v>18</v>
      </c>
      <c r="D293" s="45" t="s">
        <v>348</v>
      </c>
      <c r="E293" s="44" t="s">
        <v>59</v>
      </c>
      <c r="F293" s="41">
        <v>727.28</v>
      </c>
      <c r="G293" s="24">
        <v>4.09</v>
      </c>
      <c r="H293" s="24">
        <v>5.1100000000000003</v>
      </c>
      <c r="I293" s="25">
        <f t="shared" ref="I293" si="55">TRUNC(H293*F293,2)</f>
        <v>3716.4</v>
      </c>
      <c r="J293" s="105">
        <f>I293/I$295</f>
        <v>1.98273225017559E-3</v>
      </c>
      <c r="K293" s="17"/>
    </row>
    <row r="294" spans="1:11" s="95" customFormat="1" ht="30" customHeight="1">
      <c r="A294" s="88"/>
      <c r="B294" s="89"/>
      <c r="C294" s="89"/>
      <c r="D294" s="90" t="s">
        <v>409</v>
      </c>
      <c r="E294" s="91"/>
      <c r="F294" s="92"/>
      <c r="G294" s="89"/>
      <c r="H294" s="89"/>
      <c r="I294" s="93">
        <f>SUM(I293)</f>
        <v>3716.4</v>
      </c>
      <c r="J294" s="102">
        <f>SUM(J293)</f>
        <v>1.98273225017559E-3</v>
      </c>
      <c r="K294" s="94"/>
    </row>
    <row r="295" spans="1:11" s="100" customFormat="1" ht="70.150000000000006" customHeight="1">
      <c r="A295" s="96"/>
      <c r="B295" s="84"/>
      <c r="C295" s="84"/>
      <c r="D295" s="84" t="s">
        <v>732</v>
      </c>
      <c r="E295" s="84"/>
      <c r="F295" s="84"/>
      <c r="G295" s="84"/>
      <c r="H295" s="84"/>
      <c r="I295" s="97">
        <f>I294+I291+I277+I263+I233+I221+I215+I207+I197+I189+I173+I162+I103+I47+I33+I20+I14</f>
        <v>1874383.19</v>
      </c>
      <c r="J295" s="98">
        <f>J294+J291+J277+J263+J233+J221+J215+J207+J197+J189+J173+J162+J103+J47+J33+J20+J14</f>
        <v>1</v>
      </c>
      <c r="K295" s="99"/>
    </row>
    <row r="296" spans="1:11" ht="21">
      <c r="A296" s="57"/>
      <c r="B296" s="146" t="s">
        <v>52</v>
      </c>
      <c r="C296" s="146"/>
      <c r="D296" s="58"/>
      <c r="E296" s="59"/>
      <c r="F296" s="146" t="s">
        <v>55</v>
      </c>
      <c r="G296" s="146"/>
      <c r="H296" s="58"/>
      <c r="I296" s="10"/>
      <c r="J296" s="79"/>
    </row>
    <row r="297" spans="1:11" ht="21">
      <c r="A297" s="54"/>
      <c r="B297" s="55" t="s">
        <v>18</v>
      </c>
      <c r="C297" s="56" t="s">
        <v>413</v>
      </c>
      <c r="D297" s="52"/>
      <c r="E297" s="53"/>
      <c r="F297" s="147" t="s">
        <v>56</v>
      </c>
      <c r="G297" s="147"/>
      <c r="H297" s="52"/>
      <c r="I297" s="3"/>
      <c r="J297" s="80"/>
    </row>
    <row r="298" spans="1:11" ht="21">
      <c r="A298" s="54"/>
      <c r="B298" s="55" t="s">
        <v>19</v>
      </c>
      <c r="C298" s="55" t="s">
        <v>53</v>
      </c>
      <c r="D298" s="52"/>
      <c r="E298" s="148" t="s">
        <v>57</v>
      </c>
      <c r="F298" s="148"/>
      <c r="G298" s="55" t="s">
        <v>414</v>
      </c>
      <c r="H298" s="52"/>
      <c r="I298" s="3"/>
      <c r="J298" s="80"/>
    </row>
    <row r="299" spans="1:11" ht="21">
      <c r="A299" s="54"/>
      <c r="B299" s="55" t="s">
        <v>20</v>
      </c>
      <c r="C299" s="56" t="s">
        <v>415</v>
      </c>
      <c r="D299" s="52"/>
      <c r="E299" s="53"/>
      <c r="F299" s="55"/>
      <c r="G299" s="55" t="s">
        <v>416</v>
      </c>
      <c r="H299" s="52"/>
      <c r="I299" s="3"/>
      <c r="J299" s="80"/>
    </row>
    <row r="300" spans="1:11" ht="21">
      <c r="A300" s="54"/>
      <c r="B300" s="55" t="s">
        <v>54</v>
      </c>
      <c r="C300" s="56" t="s">
        <v>417</v>
      </c>
      <c r="D300" s="52"/>
      <c r="E300" s="52"/>
      <c r="F300" s="53"/>
      <c r="G300" s="52"/>
      <c r="H300" s="52"/>
      <c r="I300" s="3"/>
      <c r="J300" s="80"/>
    </row>
    <row r="301" spans="1:11" ht="21">
      <c r="A301" s="54"/>
      <c r="B301" s="55"/>
      <c r="C301" s="56"/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21">
      <c r="A355" s="54"/>
      <c r="B355" s="55"/>
      <c r="C355" s="56"/>
      <c r="D355" s="52"/>
      <c r="E355" s="52"/>
      <c r="F355" s="53"/>
      <c r="G355" s="52"/>
      <c r="H355" s="52"/>
      <c r="I355" s="3"/>
      <c r="J355" s="80"/>
    </row>
    <row r="356" spans="1:11" ht="16.5">
      <c r="A356" s="2"/>
      <c r="B356" s="3"/>
      <c r="C356" s="3"/>
      <c r="D356" s="3"/>
      <c r="E356" s="9"/>
      <c r="F356" s="11"/>
      <c r="G356" s="3"/>
      <c r="H356" s="3"/>
      <c r="I356" s="9"/>
      <c r="J356" s="80"/>
      <c r="K356" s="3"/>
    </row>
    <row r="357" spans="1:11">
      <c r="A357" s="2"/>
      <c r="B357" s="3"/>
      <c r="C357" s="3"/>
      <c r="D357" s="3"/>
      <c r="E357" s="3"/>
      <c r="F357" s="3"/>
      <c r="G357" s="3"/>
      <c r="H357" s="3"/>
      <c r="I357" s="3"/>
      <c r="J357" s="80"/>
      <c r="K357" s="3"/>
    </row>
    <row r="358" spans="1:11" ht="15.75" thickBot="1">
      <c r="A358" s="4"/>
      <c r="B358" s="5"/>
      <c r="C358" s="5"/>
      <c r="D358" s="5"/>
      <c r="E358" s="5"/>
      <c r="F358" s="5"/>
      <c r="G358" s="5"/>
      <c r="H358" s="5"/>
      <c r="I358" s="5"/>
      <c r="J358" s="81"/>
    </row>
  </sheetData>
  <mergeCells count="22">
    <mergeCell ref="B296:C296"/>
    <mergeCell ref="F296:G296"/>
    <mergeCell ref="F297:G297"/>
    <mergeCell ref="E298:F298"/>
    <mergeCell ref="A7:A8"/>
    <mergeCell ref="G7:G8"/>
    <mergeCell ref="D7:D8"/>
    <mergeCell ref="I7:I8"/>
    <mergeCell ref="J7:J8"/>
    <mergeCell ref="E7:E8"/>
    <mergeCell ref="H7:H8"/>
    <mergeCell ref="B7:B8"/>
    <mergeCell ref="F7:F8"/>
    <mergeCell ref="C7:C8"/>
    <mergeCell ref="A1:C6"/>
    <mergeCell ref="H1:J6"/>
    <mergeCell ref="D3:F4"/>
    <mergeCell ref="D5:F5"/>
    <mergeCell ref="D6:F6"/>
    <mergeCell ref="G1:G2"/>
    <mergeCell ref="G3:G4"/>
    <mergeCell ref="D1:F2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2025-09-11T18:41:34Z</dcterms:modified>
</cp:coreProperties>
</file>